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updateLinks="never" defaultThemeVersion="202300"/>
  <mc:AlternateContent xmlns:mc="http://schemas.openxmlformats.org/markup-compatibility/2006">
    <mc:Choice Requires="x15">
      <x15ac:absPath xmlns:x15ac="http://schemas.microsoft.com/office/spreadsheetml/2010/11/ac" url="\\nasbox\Common_Files\Relicensing\EA-or-EIS\FLA-AIRs-4\Analysis\"/>
    </mc:Choice>
  </mc:AlternateContent>
  <xr:revisionPtr revIDLastSave="0" documentId="8_{9A0D759F-8C36-4BF7-974F-4FD4655A9718}" xr6:coauthVersionLast="47" xr6:coauthVersionMax="47" xr10:uidLastSave="{00000000-0000-0000-0000-000000000000}"/>
  <bookViews>
    <workbookView xWindow="15860" yWindow="520" windowWidth="22180" windowHeight="20080" firstSheet="1" activeTab="7" xr2:uid="{00000000-000D-0000-FFFF-FFFF00000000}"/>
  </bookViews>
  <sheets>
    <sheet name="Sources" sheetId="6" r:id="rId1"/>
    <sheet name="Tables for Doc" sheetId="7" r:id="rId2"/>
    <sheet name="Old_Stream_Flow_Data_By_Month" sheetId="3" r:id="rId3"/>
    <sheet name="GL_Flow_With_Precip" sheetId="8" r:id="rId4"/>
    <sheet name="Green_Lake_Evaporation_Rates" sheetId="5" r:id="rId5"/>
    <sheet name="May-Dec Monthly Level Simulatio" sheetId="9" r:id="rId6"/>
    <sheet name="Jul-Aug Weekly Level Simulation" sheetId="10" r:id="rId7"/>
    <sheet name="Month Graphs" sheetId="11" r:id="rId8"/>
  </sheets>
  <externalReferences>
    <externalReference r:id="rId9"/>
    <externalReference r:id="rId10"/>
  </externalReferences>
  <definedNames>
    <definedName name="Aug_sec">Green_Lake_Evaporation_Rates!$K$5</definedName>
    <definedName name="Day_sec" localSheetId="6">[1]Green_Lake_Evaporation_Rates!$B$12</definedName>
    <definedName name="Day_sec" localSheetId="5">[1]Green_Lake_Evaporation_Rates!$B$12</definedName>
    <definedName name="Day_sec" localSheetId="7">[1]Green_Lake_Evaporation_Rates!$B$12</definedName>
    <definedName name="Day_sec">Green_Lake_Evaporation_Rates!$B$12</definedName>
    <definedName name="GL_sqft" localSheetId="6">[1]Green_Lake_Evaporation_Rates!$B$11</definedName>
    <definedName name="GL_sqft" localSheetId="5">[1]Green_Lake_Evaporation_Rates!$B$11</definedName>
    <definedName name="GL_sqft" localSheetId="7">[1]Green_Lake_Evaporation_Rates!$B$11</definedName>
    <definedName name="GL_sqft">Green_Lake_Evaporation_Rates!$B$11</definedName>
    <definedName name="Jul_sec">Green_Lake_Evaporation_Rates!$K$4</definedName>
    <definedName name="Jun_sec">Green_Lake_Evaporation_Rates!$K$3</definedName>
    <definedName name="May_sec">Green_Lake_Evaporation_Rates!$K$2</definedName>
    <definedName name="Oct_sec">Green_Lake_Evaporation_Rates!$K$7</definedName>
    <definedName name="Oct_sep">Green_Lake_Evaporation_Rates!$K$7</definedName>
    <definedName name="Sep_sec">Green_Lake_Evaporation_Rates!$K$6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13" i="10" l="1"/>
  <c r="O813" i="10"/>
  <c r="O812" i="10"/>
  <c r="X811" i="10"/>
  <c r="W811" i="10"/>
  <c r="V811" i="10"/>
  <c r="U811" i="10"/>
  <c r="P811" i="10"/>
  <c r="O811" i="10"/>
  <c r="O810" i="10"/>
  <c r="X809" i="10"/>
  <c r="W809" i="10"/>
  <c r="V809" i="10"/>
  <c r="U809" i="10"/>
  <c r="T809" i="10"/>
  <c r="S809" i="10"/>
  <c r="R809" i="10"/>
  <c r="Q809" i="10"/>
  <c r="O809" i="10"/>
  <c r="P809" i="10" s="1"/>
  <c r="O808" i="10"/>
  <c r="T807" i="10"/>
  <c r="O807" i="10"/>
  <c r="W806" i="10"/>
  <c r="O806" i="10"/>
  <c r="W805" i="10"/>
  <c r="R805" i="10"/>
  <c r="O805" i="10"/>
  <c r="U805" i="10" s="1"/>
  <c r="O804" i="10"/>
  <c r="X803" i="10"/>
  <c r="W803" i="10"/>
  <c r="V803" i="10"/>
  <c r="U803" i="10"/>
  <c r="T803" i="10"/>
  <c r="S803" i="10"/>
  <c r="R803" i="10"/>
  <c r="P803" i="10"/>
  <c r="O803" i="10"/>
  <c r="Q803" i="10" s="1"/>
  <c r="P802" i="10"/>
  <c r="O802" i="10"/>
  <c r="O801" i="10"/>
  <c r="X800" i="10"/>
  <c r="W800" i="10"/>
  <c r="V800" i="10"/>
  <c r="U800" i="10"/>
  <c r="T800" i="10"/>
  <c r="S800" i="10"/>
  <c r="R800" i="10"/>
  <c r="O800" i="10"/>
  <c r="Q800" i="10" s="1"/>
  <c r="O799" i="10"/>
  <c r="R798" i="10"/>
  <c r="Q798" i="10"/>
  <c r="P798" i="10"/>
  <c r="O798" i="10"/>
  <c r="X797" i="10"/>
  <c r="W797" i="10"/>
  <c r="V797" i="10"/>
  <c r="U797" i="10"/>
  <c r="T797" i="10"/>
  <c r="S797" i="10"/>
  <c r="R797" i="10"/>
  <c r="Q797" i="10"/>
  <c r="O797" i="10"/>
  <c r="P797" i="10" s="1"/>
  <c r="T796" i="10"/>
  <c r="O796" i="10"/>
  <c r="X795" i="10"/>
  <c r="W795" i="10"/>
  <c r="V795" i="10"/>
  <c r="U795" i="10"/>
  <c r="T795" i="10"/>
  <c r="S795" i="10"/>
  <c r="R795" i="10"/>
  <c r="Q795" i="10"/>
  <c r="P795" i="10"/>
  <c r="O795" i="10"/>
  <c r="X794" i="10"/>
  <c r="W794" i="10"/>
  <c r="S794" i="10"/>
  <c r="R794" i="10"/>
  <c r="Q794" i="10"/>
  <c r="O794" i="10"/>
  <c r="O793" i="10"/>
  <c r="X792" i="10"/>
  <c r="W792" i="10"/>
  <c r="V792" i="10"/>
  <c r="U792" i="10"/>
  <c r="T792" i="10"/>
  <c r="S792" i="10"/>
  <c r="O792" i="10"/>
  <c r="T791" i="10"/>
  <c r="O791" i="10"/>
  <c r="O790" i="10"/>
  <c r="U789" i="10"/>
  <c r="S789" i="10"/>
  <c r="Q789" i="10"/>
  <c r="O789" i="10"/>
  <c r="X788" i="10"/>
  <c r="W788" i="10"/>
  <c r="S788" i="10"/>
  <c r="R788" i="10"/>
  <c r="Q788" i="10"/>
  <c r="P788" i="10"/>
  <c r="O788" i="10"/>
  <c r="V788" i="10" s="1"/>
  <c r="X787" i="10"/>
  <c r="W787" i="10"/>
  <c r="V787" i="10"/>
  <c r="U787" i="10"/>
  <c r="O787" i="10"/>
  <c r="X786" i="10"/>
  <c r="W786" i="10"/>
  <c r="V786" i="10"/>
  <c r="U786" i="10"/>
  <c r="T786" i="10"/>
  <c r="S786" i="10"/>
  <c r="R786" i="10"/>
  <c r="Q786" i="10"/>
  <c r="P786" i="10"/>
  <c r="O786" i="10"/>
  <c r="X785" i="10"/>
  <c r="W785" i="10"/>
  <c r="V785" i="10"/>
  <c r="U785" i="10"/>
  <c r="T785" i="10"/>
  <c r="S785" i="10"/>
  <c r="R785" i="10"/>
  <c r="Q785" i="10"/>
  <c r="O785" i="10"/>
  <c r="P785" i="10" s="1"/>
  <c r="W784" i="10"/>
  <c r="V784" i="10"/>
  <c r="U784" i="10"/>
  <c r="T784" i="10"/>
  <c r="S784" i="10"/>
  <c r="R784" i="10"/>
  <c r="Q784" i="10"/>
  <c r="P784" i="10"/>
  <c r="O784" i="10"/>
  <c r="X784" i="10" s="1"/>
  <c r="V783" i="10"/>
  <c r="O783" i="10"/>
  <c r="O782" i="10"/>
  <c r="X781" i="10"/>
  <c r="W781" i="10"/>
  <c r="V781" i="10"/>
  <c r="U781" i="10"/>
  <c r="P781" i="10"/>
  <c r="O781" i="10"/>
  <c r="R781" i="10" s="1"/>
  <c r="O780" i="10"/>
  <c r="X780" i="10" s="1"/>
  <c r="Q779" i="10"/>
  <c r="P779" i="10"/>
  <c r="O779" i="10"/>
  <c r="X778" i="10"/>
  <c r="W778" i="10"/>
  <c r="V778" i="10"/>
  <c r="U778" i="10"/>
  <c r="T778" i="10"/>
  <c r="S778" i="10"/>
  <c r="R778" i="10"/>
  <c r="Q778" i="10"/>
  <c r="P778" i="10"/>
  <c r="O778" i="10"/>
  <c r="T777" i="10"/>
  <c r="S777" i="10"/>
  <c r="R777" i="10"/>
  <c r="Q777" i="10"/>
  <c r="P777" i="10"/>
  <c r="O777" i="10"/>
  <c r="X776" i="10"/>
  <c r="W776" i="10"/>
  <c r="V776" i="10"/>
  <c r="T776" i="10"/>
  <c r="S776" i="10"/>
  <c r="R776" i="10"/>
  <c r="Q776" i="10"/>
  <c r="P776" i="10"/>
  <c r="O776" i="10"/>
  <c r="U776" i="10" s="1"/>
  <c r="X775" i="10"/>
  <c r="W775" i="10"/>
  <c r="V775" i="10"/>
  <c r="U775" i="10"/>
  <c r="Q775" i="10"/>
  <c r="P775" i="10"/>
  <c r="O775" i="10"/>
  <c r="P774" i="10"/>
  <c r="O774" i="10"/>
  <c r="X773" i="10"/>
  <c r="W773" i="10"/>
  <c r="V773" i="10"/>
  <c r="U773" i="10"/>
  <c r="T773" i="10"/>
  <c r="S773" i="10"/>
  <c r="R773" i="10"/>
  <c r="Q773" i="10"/>
  <c r="O773" i="10"/>
  <c r="P773" i="10" s="1"/>
  <c r="W772" i="10"/>
  <c r="V772" i="10"/>
  <c r="U772" i="10"/>
  <c r="T772" i="10"/>
  <c r="P772" i="10"/>
  <c r="O772" i="10"/>
  <c r="P771" i="10"/>
  <c r="O771" i="10"/>
  <c r="X770" i="10"/>
  <c r="O770" i="10"/>
  <c r="X769" i="10"/>
  <c r="W769" i="10"/>
  <c r="T769" i="10"/>
  <c r="S769" i="10"/>
  <c r="R769" i="10"/>
  <c r="Q769" i="10"/>
  <c r="P769" i="10"/>
  <c r="O769" i="10"/>
  <c r="V769" i="10" s="1"/>
  <c r="O768" i="10"/>
  <c r="X767" i="10"/>
  <c r="W767" i="10"/>
  <c r="V767" i="10"/>
  <c r="U767" i="10"/>
  <c r="T767" i="10"/>
  <c r="S767" i="10"/>
  <c r="R767" i="10"/>
  <c r="Q767" i="10"/>
  <c r="P767" i="10"/>
  <c r="O767" i="10"/>
  <c r="V766" i="10"/>
  <c r="U766" i="10"/>
  <c r="T766" i="10"/>
  <c r="S766" i="10"/>
  <c r="P766" i="10"/>
  <c r="O766" i="10"/>
  <c r="R765" i="10"/>
  <c r="O765" i="10"/>
  <c r="W764" i="10"/>
  <c r="V764" i="10"/>
  <c r="U764" i="10"/>
  <c r="T764" i="10"/>
  <c r="S764" i="10"/>
  <c r="O764" i="10"/>
  <c r="O763" i="10"/>
  <c r="W762" i="10"/>
  <c r="V762" i="10"/>
  <c r="U762" i="10"/>
  <c r="T762" i="10"/>
  <c r="O762" i="10"/>
  <c r="X761" i="10"/>
  <c r="W761" i="10"/>
  <c r="V761" i="10"/>
  <c r="U761" i="10"/>
  <c r="T761" i="10"/>
  <c r="S761" i="10"/>
  <c r="R761" i="10"/>
  <c r="Q761" i="10"/>
  <c r="O761" i="10"/>
  <c r="P761" i="10" s="1"/>
  <c r="W760" i="10"/>
  <c r="O760" i="10"/>
  <c r="X759" i="10"/>
  <c r="W759" i="10"/>
  <c r="V759" i="10"/>
  <c r="U759" i="10"/>
  <c r="T759" i="10"/>
  <c r="S759" i="10"/>
  <c r="R759" i="10"/>
  <c r="Q759" i="10"/>
  <c r="P759" i="10"/>
  <c r="O759" i="10"/>
  <c r="W758" i="10"/>
  <c r="S758" i="10"/>
  <c r="R758" i="10"/>
  <c r="Q758" i="10"/>
  <c r="P758" i="10"/>
  <c r="O758" i="10"/>
  <c r="O757" i="10"/>
  <c r="X756" i="10"/>
  <c r="W756" i="10"/>
  <c r="V756" i="10"/>
  <c r="U756" i="10"/>
  <c r="T756" i="10"/>
  <c r="S756" i="10"/>
  <c r="O756" i="10"/>
  <c r="T755" i="10"/>
  <c r="S755" i="10"/>
  <c r="O755" i="10"/>
  <c r="X754" i="10"/>
  <c r="W754" i="10"/>
  <c r="R754" i="10"/>
  <c r="P754" i="10"/>
  <c r="O754" i="10"/>
  <c r="U753" i="10"/>
  <c r="T753" i="10"/>
  <c r="S753" i="10"/>
  <c r="O753" i="10"/>
  <c r="W752" i="10"/>
  <c r="T752" i="10"/>
  <c r="R752" i="10"/>
  <c r="Q752" i="10"/>
  <c r="P752" i="10"/>
  <c r="O752" i="10"/>
  <c r="U751" i="10"/>
  <c r="O751" i="10"/>
  <c r="O750" i="10"/>
  <c r="X749" i="10"/>
  <c r="W749" i="10"/>
  <c r="V749" i="10"/>
  <c r="U749" i="10"/>
  <c r="T749" i="10"/>
  <c r="S749" i="10"/>
  <c r="R749" i="10"/>
  <c r="Q749" i="10"/>
  <c r="O749" i="10"/>
  <c r="P749" i="10" s="1"/>
  <c r="W748" i="10"/>
  <c r="V748" i="10"/>
  <c r="U748" i="10"/>
  <c r="T748" i="10"/>
  <c r="S748" i="10"/>
  <c r="R748" i="10"/>
  <c r="Q748" i="10"/>
  <c r="P748" i="10"/>
  <c r="O748" i="10"/>
  <c r="X748" i="10" s="1"/>
  <c r="V747" i="10"/>
  <c r="U747" i="10"/>
  <c r="T747" i="10"/>
  <c r="S747" i="10"/>
  <c r="Q747" i="10"/>
  <c r="P747" i="10"/>
  <c r="O747" i="10"/>
  <c r="S746" i="10"/>
  <c r="Q746" i="10"/>
  <c r="P746" i="10"/>
  <c r="O746" i="10"/>
  <c r="O745" i="10"/>
  <c r="X744" i="10"/>
  <c r="W744" i="10"/>
  <c r="V744" i="10"/>
  <c r="T744" i="10"/>
  <c r="S744" i="10"/>
  <c r="O744" i="10"/>
  <c r="X743" i="10"/>
  <c r="W743" i="10"/>
  <c r="V743" i="10"/>
  <c r="U743" i="10"/>
  <c r="P743" i="10"/>
  <c r="O743" i="10"/>
  <c r="Q743" i="10" s="1"/>
  <c r="X742" i="10"/>
  <c r="W742" i="10"/>
  <c r="V742" i="10"/>
  <c r="R742" i="10"/>
  <c r="Q742" i="10"/>
  <c r="P742" i="10"/>
  <c r="O742" i="10"/>
  <c r="O741" i="10"/>
  <c r="X740" i="10"/>
  <c r="W740" i="10"/>
  <c r="V740" i="10"/>
  <c r="U740" i="10"/>
  <c r="S740" i="10"/>
  <c r="R740" i="10"/>
  <c r="Q740" i="10"/>
  <c r="O740" i="10"/>
  <c r="T740" i="10" s="1"/>
  <c r="O739" i="10"/>
  <c r="W738" i="10"/>
  <c r="V738" i="10"/>
  <c r="U738" i="10"/>
  <c r="T738" i="10"/>
  <c r="S738" i="10"/>
  <c r="R738" i="10"/>
  <c r="O738" i="10"/>
  <c r="X737" i="10"/>
  <c r="W737" i="10"/>
  <c r="V737" i="10"/>
  <c r="U737" i="10"/>
  <c r="T737" i="10"/>
  <c r="S737" i="10"/>
  <c r="R737" i="10"/>
  <c r="Q737" i="10"/>
  <c r="O737" i="10"/>
  <c r="P737" i="10" s="1"/>
  <c r="O736" i="10"/>
  <c r="O735" i="10"/>
  <c r="X734" i="10"/>
  <c r="W734" i="10"/>
  <c r="S734" i="10"/>
  <c r="O734" i="10"/>
  <c r="O733" i="10"/>
  <c r="X732" i="10"/>
  <c r="W732" i="10"/>
  <c r="O732" i="10"/>
  <c r="O731" i="10"/>
  <c r="O730" i="10"/>
  <c r="O729" i="10"/>
  <c r="U728" i="10"/>
  <c r="T728" i="10"/>
  <c r="O728" i="10"/>
  <c r="X727" i="10"/>
  <c r="W727" i="10"/>
  <c r="V727" i="10"/>
  <c r="U727" i="10"/>
  <c r="Q727" i="10"/>
  <c r="O727" i="10"/>
  <c r="X726" i="10"/>
  <c r="V726" i="10"/>
  <c r="U726" i="10"/>
  <c r="T726" i="10"/>
  <c r="S726" i="10"/>
  <c r="R726" i="10"/>
  <c r="O726" i="10"/>
  <c r="Q726" i="10" s="1"/>
  <c r="X725" i="10"/>
  <c r="W725" i="10"/>
  <c r="V725" i="10"/>
  <c r="U725" i="10"/>
  <c r="T725" i="10"/>
  <c r="S725" i="10"/>
  <c r="R725" i="10"/>
  <c r="Q725" i="10"/>
  <c r="O725" i="10"/>
  <c r="P725" i="10" s="1"/>
  <c r="V724" i="10"/>
  <c r="U724" i="10"/>
  <c r="T724" i="10"/>
  <c r="S724" i="10"/>
  <c r="R724" i="10"/>
  <c r="P724" i="10"/>
  <c r="O724" i="10"/>
  <c r="O723" i="10"/>
  <c r="W722" i="10"/>
  <c r="S722" i="10"/>
  <c r="R722" i="10"/>
  <c r="Q722" i="10"/>
  <c r="O722" i="10"/>
  <c r="O721" i="10"/>
  <c r="U720" i="10"/>
  <c r="T720" i="10"/>
  <c r="S720" i="10"/>
  <c r="O720" i="10"/>
  <c r="U719" i="10"/>
  <c r="S719" i="10"/>
  <c r="R719" i="10"/>
  <c r="Q719" i="10"/>
  <c r="P719" i="10"/>
  <c r="O719" i="10"/>
  <c r="X718" i="10"/>
  <c r="V718" i="10"/>
  <c r="U718" i="10"/>
  <c r="T718" i="10"/>
  <c r="S718" i="10"/>
  <c r="R718" i="10"/>
  <c r="O718" i="10"/>
  <c r="Q718" i="10" s="1"/>
  <c r="U717" i="10"/>
  <c r="T717" i="10"/>
  <c r="O717" i="10"/>
  <c r="O716" i="10"/>
  <c r="X715" i="10"/>
  <c r="W715" i="10"/>
  <c r="V715" i="10"/>
  <c r="U715" i="10"/>
  <c r="O715" i="10"/>
  <c r="X714" i="10"/>
  <c r="W714" i="10"/>
  <c r="Q714" i="10"/>
  <c r="P714" i="10"/>
  <c r="O714" i="10"/>
  <c r="X713" i="10"/>
  <c r="W713" i="10"/>
  <c r="V713" i="10"/>
  <c r="U713" i="10"/>
  <c r="T713" i="10"/>
  <c r="S713" i="10"/>
  <c r="R713" i="10"/>
  <c r="Q713" i="10"/>
  <c r="O713" i="10"/>
  <c r="P713" i="10" s="1"/>
  <c r="W712" i="10"/>
  <c r="O712" i="10"/>
  <c r="W711" i="10"/>
  <c r="V711" i="10"/>
  <c r="Q711" i="10"/>
  <c r="O711" i="10"/>
  <c r="X710" i="10"/>
  <c r="S710" i="10"/>
  <c r="O710" i="10"/>
  <c r="O709" i="10"/>
  <c r="P709" i="10" s="1"/>
  <c r="X708" i="10"/>
  <c r="V708" i="10"/>
  <c r="U708" i="10"/>
  <c r="T708" i="10"/>
  <c r="S708" i="10"/>
  <c r="O708" i="10"/>
  <c r="X707" i="10"/>
  <c r="V707" i="10"/>
  <c r="U707" i="10"/>
  <c r="T707" i="10"/>
  <c r="S707" i="10"/>
  <c r="R707" i="10"/>
  <c r="O707" i="10"/>
  <c r="Q707" i="10" s="1"/>
  <c r="U706" i="10"/>
  <c r="R706" i="10"/>
  <c r="Q706" i="10"/>
  <c r="P706" i="10"/>
  <c r="O706" i="10"/>
  <c r="S705" i="10"/>
  <c r="R705" i="10"/>
  <c r="Q705" i="10"/>
  <c r="O705" i="10"/>
  <c r="X704" i="10"/>
  <c r="W704" i="10"/>
  <c r="U704" i="10"/>
  <c r="Q704" i="10"/>
  <c r="O704" i="10"/>
  <c r="O703" i="10"/>
  <c r="W702" i="10"/>
  <c r="V702" i="10"/>
  <c r="U702" i="10"/>
  <c r="T702" i="10"/>
  <c r="R702" i="10"/>
  <c r="Q702" i="10"/>
  <c r="P702" i="10"/>
  <c r="O702" i="10"/>
  <c r="X701" i="10"/>
  <c r="W701" i="10"/>
  <c r="V701" i="10"/>
  <c r="U701" i="10"/>
  <c r="T701" i="10"/>
  <c r="S701" i="10"/>
  <c r="R701" i="10"/>
  <c r="Q701" i="10"/>
  <c r="O701" i="10"/>
  <c r="P701" i="10" s="1"/>
  <c r="W700" i="10"/>
  <c r="V700" i="10"/>
  <c r="R700" i="10"/>
  <c r="O700" i="10"/>
  <c r="X699" i="10"/>
  <c r="V699" i="10"/>
  <c r="U699" i="10"/>
  <c r="T699" i="10"/>
  <c r="S699" i="10"/>
  <c r="R699" i="10"/>
  <c r="O699" i="10"/>
  <c r="Q699" i="10" s="1"/>
  <c r="O698" i="10"/>
  <c r="X697" i="10"/>
  <c r="W697" i="10"/>
  <c r="V697" i="10"/>
  <c r="U697" i="10"/>
  <c r="Q697" i="10"/>
  <c r="O697" i="10"/>
  <c r="P697" i="10" s="1"/>
  <c r="X696" i="10"/>
  <c r="W696" i="10"/>
  <c r="V696" i="10"/>
  <c r="U696" i="10"/>
  <c r="O696" i="10"/>
  <c r="X695" i="10"/>
  <c r="W695" i="10"/>
  <c r="V695" i="10"/>
  <c r="U695" i="10"/>
  <c r="S695" i="10"/>
  <c r="R695" i="10"/>
  <c r="Q695" i="10"/>
  <c r="P695" i="10"/>
  <c r="O695" i="10"/>
  <c r="T695" i="10" s="1"/>
  <c r="O694" i="10"/>
  <c r="O693" i="10"/>
  <c r="X692" i="10"/>
  <c r="V692" i="10"/>
  <c r="U692" i="10"/>
  <c r="T692" i="10"/>
  <c r="S692" i="10"/>
  <c r="R692" i="10"/>
  <c r="O692" i="10"/>
  <c r="X691" i="10"/>
  <c r="W691" i="10"/>
  <c r="U691" i="10"/>
  <c r="Q691" i="10"/>
  <c r="P691" i="10"/>
  <c r="O691" i="10"/>
  <c r="X690" i="10"/>
  <c r="Q690" i="10"/>
  <c r="O690" i="10"/>
  <c r="X689" i="10"/>
  <c r="W689" i="10"/>
  <c r="V689" i="10"/>
  <c r="U689" i="10"/>
  <c r="T689" i="10"/>
  <c r="S689" i="10"/>
  <c r="R689" i="10"/>
  <c r="Q689" i="10"/>
  <c r="O689" i="10"/>
  <c r="P689" i="10" s="1"/>
  <c r="V688" i="10"/>
  <c r="U688" i="10"/>
  <c r="T688" i="10"/>
  <c r="S688" i="10"/>
  <c r="R688" i="10"/>
  <c r="O688" i="10"/>
  <c r="X688" i="10" s="1"/>
  <c r="X687" i="10"/>
  <c r="W687" i="10"/>
  <c r="V687" i="10"/>
  <c r="U687" i="10"/>
  <c r="P687" i="10"/>
  <c r="O687" i="10"/>
  <c r="T687" i="10" s="1"/>
  <c r="R686" i="10"/>
  <c r="Q686" i="10"/>
  <c r="O686" i="10"/>
  <c r="U685" i="10"/>
  <c r="Q685" i="10"/>
  <c r="O685" i="10"/>
  <c r="U684" i="10"/>
  <c r="T684" i="10"/>
  <c r="O684" i="10"/>
  <c r="U683" i="10"/>
  <c r="R683" i="10"/>
  <c r="Q683" i="10"/>
  <c r="P683" i="10"/>
  <c r="O683" i="10"/>
  <c r="Q682" i="10"/>
  <c r="O682" i="10"/>
  <c r="O681" i="10"/>
  <c r="X680" i="10"/>
  <c r="W680" i="10"/>
  <c r="V680" i="10"/>
  <c r="U680" i="10"/>
  <c r="T680" i="10"/>
  <c r="S680" i="10"/>
  <c r="R680" i="10"/>
  <c r="Q680" i="10"/>
  <c r="P680" i="10"/>
  <c r="O680" i="10"/>
  <c r="O679" i="10"/>
  <c r="X678" i="10"/>
  <c r="W678" i="10"/>
  <c r="V678" i="10"/>
  <c r="U678" i="10"/>
  <c r="T678" i="10"/>
  <c r="S678" i="10"/>
  <c r="R678" i="10"/>
  <c r="Q678" i="10"/>
  <c r="P678" i="10"/>
  <c r="O678" i="10"/>
  <c r="X677" i="10"/>
  <c r="W677" i="10"/>
  <c r="V677" i="10"/>
  <c r="U677" i="10"/>
  <c r="T677" i="10"/>
  <c r="S677" i="10"/>
  <c r="R677" i="10"/>
  <c r="Q677" i="10"/>
  <c r="O677" i="10"/>
  <c r="P677" i="10" s="1"/>
  <c r="R676" i="10"/>
  <c r="Q676" i="10"/>
  <c r="P676" i="10"/>
  <c r="O676" i="10"/>
  <c r="X675" i="10"/>
  <c r="W675" i="10"/>
  <c r="V675" i="10"/>
  <c r="U675" i="10"/>
  <c r="T675" i="10"/>
  <c r="R675" i="10"/>
  <c r="Q675" i="10"/>
  <c r="P675" i="10"/>
  <c r="O675" i="10"/>
  <c r="S675" i="10" s="1"/>
  <c r="P674" i="10"/>
  <c r="O674" i="10"/>
  <c r="X673" i="10"/>
  <c r="V673" i="10"/>
  <c r="U673" i="10"/>
  <c r="T673" i="10"/>
  <c r="S673" i="10"/>
  <c r="O673" i="10"/>
  <c r="W673" i="10" s="1"/>
  <c r="X672" i="10"/>
  <c r="W672" i="10"/>
  <c r="O672" i="10"/>
  <c r="X671" i="10"/>
  <c r="T671" i="10"/>
  <c r="S671" i="10"/>
  <c r="R671" i="10"/>
  <c r="Q671" i="10"/>
  <c r="O671" i="10"/>
  <c r="X670" i="10"/>
  <c r="W670" i="10"/>
  <c r="V670" i="10"/>
  <c r="U670" i="10"/>
  <c r="T670" i="10"/>
  <c r="S670" i="10"/>
  <c r="R670" i="10"/>
  <c r="Q670" i="10"/>
  <c r="P670" i="10"/>
  <c r="O670" i="10"/>
  <c r="U669" i="10"/>
  <c r="T669" i="10"/>
  <c r="S669" i="10"/>
  <c r="R669" i="10"/>
  <c r="Q669" i="10"/>
  <c r="P669" i="10"/>
  <c r="O669" i="10"/>
  <c r="W668" i="10"/>
  <c r="V668" i="10"/>
  <c r="U668" i="10"/>
  <c r="T668" i="10"/>
  <c r="R668" i="10"/>
  <c r="Q668" i="10"/>
  <c r="O668" i="10"/>
  <c r="X667" i="10"/>
  <c r="W667" i="10"/>
  <c r="V667" i="10"/>
  <c r="U667" i="10"/>
  <c r="Q667" i="10"/>
  <c r="P667" i="10"/>
  <c r="O667" i="10"/>
  <c r="P666" i="10"/>
  <c r="O666" i="10"/>
  <c r="X665" i="10"/>
  <c r="W665" i="10"/>
  <c r="V665" i="10"/>
  <c r="U665" i="10"/>
  <c r="T665" i="10"/>
  <c r="S665" i="10"/>
  <c r="R665" i="10"/>
  <c r="Q665" i="10"/>
  <c r="O665" i="10"/>
  <c r="P665" i="10" s="1"/>
  <c r="V664" i="10"/>
  <c r="T664" i="10"/>
  <c r="Q664" i="10"/>
  <c r="P664" i="10"/>
  <c r="O664" i="10"/>
  <c r="X663" i="10"/>
  <c r="T663" i="10"/>
  <c r="S663" i="10"/>
  <c r="R663" i="10"/>
  <c r="O663" i="10"/>
  <c r="R662" i="10"/>
  <c r="Q662" i="10"/>
  <c r="P662" i="10"/>
  <c r="O662" i="10"/>
  <c r="X661" i="10"/>
  <c r="W661" i="10"/>
  <c r="V661" i="10"/>
  <c r="U661" i="10"/>
  <c r="T661" i="10"/>
  <c r="S661" i="10"/>
  <c r="R661" i="10"/>
  <c r="Q661" i="10"/>
  <c r="P661" i="10"/>
  <c r="O661" i="10"/>
  <c r="W660" i="10"/>
  <c r="V660" i="10"/>
  <c r="U660" i="10"/>
  <c r="T660" i="10"/>
  <c r="Q660" i="10"/>
  <c r="O660" i="10"/>
  <c r="R659" i="10"/>
  <c r="Q659" i="10"/>
  <c r="O659" i="10"/>
  <c r="O658" i="10"/>
  <c r="P657" i="10"/>
  <c r="O657" i="10"/>
  <c r="O656" i="10"/>
  <c r="V655" i="10"/>
  <c r="U655" i="10"/>
  <c r="S655" i="10"/>
  <c r="Q655" i="10"/>
  <c r="P655" i="10"/>
  <c r="O655" i="10"/>
  <c r="X654" i="10"/>
  <c r="W654" i="10"/>
  <c r="V654" i="10"/>
  <c r="U654" i="10"/>
  <c r="T654" i="10"/>
  <c r="S654" i="10"/>
  <c r="R654" i="10"/>
  <c r="Q654" i="10"/>
  <c r="P654" i="10"/>
  <c r="O654" i="10"/>
  <c r="W653" i="10"/>
  <c r="O653" i="10"/>
  <c r="W652" i="10"/>
  <c r="O652" i="10"/>
  <c r="V651" i="10"/>
  <c r="P651" i="10"/>
  <c r="O651" i="10"/>
  <c r="X650" i="10"/>
  <c r="W650" i="10"/>
  <c r="R650" i="10"/>
  <c r="Q650" i="10"/>
  <c r="P650" i="10"/>
  <c r="O650" i="10"/>
  <c r="O649" i="10"/>
  <c r="X648" i="10"/>
  <c r="U648" i="10"/>
  <c r="T648" i="10"/>
  <c r="S648" i="10"/>
  <c r="O648" i="10"/>
  <c r="V647" i="10"/>
  <c r="U647" i="10"/>
  <c r="T647" i="10"/>
  <c r="S647" i="10"/>
  <c r="R647" i="10"/>
  <c r="O647" i="10"/>
  <c r="X646" i="10"/>
  <c r="W646" i="10"/>
  <c r="V646" i="10"/>
  <c r="U646" i="10"/>
  <c r="Q646" i="10"/>
  <c r="O646" i="10"/>
  <c r="P646" i="10" s="1"/>
  <c r="T645" i="10"/>
  <c r="Q645" i="10"/>
  <c r="P645" i="10"/>
  <c r="O645" i="10"/>
  <c r="O644" i="10"/>
  <c r="Q644" i="10" s="1"/>
  <c r="X643" i="10"/>
  <c r="W643" i="10"/>
  <c r="V643" i="10"/>
  <c r="P643" i="10"/>
  <c r="O643" i="10"/>
  <c r="O642" i="10"/>
  <c r="X641" i="10"/>
  <c r="W641" i="10"/>
  <c r="V641" i="10"/>
  <c r="U641" i="10"/>
  <c r="T641" i="10"/>
  <c r="S641" i="10"/>
  <c r="R641" i="10"/>
  <c r="Q641" i="10"/>
  <c r="O641" i="10"/>
  <c r="P641" i="10" s="1"/>
  <c r="X640" i="10"/>
  <c r="W640" i="10"/>
  <c r="V640" i="10"/>
  <c r="P640" i="10"/>
  <c r="O640" i="10"/>
  <c r="X639" i="10"/>
  <c r="W639" i="10"/>
  <c r="U639" i="10"/>
  <c r="T639" i="10"/>
  <c r="S639" i="10"/>
  <c r="O639" i="10"/>
  <c r="V639" i="10" s="1"/>
  <c r="Q638" i="10"/>
  <c r="O638" i="10"/>
  <c r="O637" i="10"/>
  <c r="X636" i="10"/>
  <c r="W636" i="10"/>
  <c r="V636" i="10"/>
  <c r="U636" i="10"/>
  <c r="T636" i="10"/>
  <c r="S636" i="10"/>
  <c r="Q636" i="10"/>
  <c r="P636" i="10"/>
  <c r="O636" i="10"/>
  <c r="R636" i="10" s="1"/>
  <c r="U635" i="10"/>
  <c r="O635" i="10"/>
  <c r="X634" i="10"/>
  <c r="S634" i="10"/>
  <c r="R634" i="10"/>
  <c r="O634" i="10"/>
  <c r="V633" i="10"/>
  <c r="U633" i="10"/>
  <c r="T633" i="10"/>
  <c r="R633" i="10"/>
  <c r="Q633" i="10"/>
  <c r="P633" i="10"/>
  <c r="O633" i="10"/>
  <c r="R632" i="10"/>
  <c r="P632" i="10"/>
  <c r="O632" i="10"/>
  <c r="U631" i="10"/>
  <c r="S631" i="10"/>
  <c r="O631" i="10"/>
  <c r="X630" i="10"/>
  <c r="W630" i="10"/>
  <c r="V630" i="10"/>
  <c r="U630" i="10"/>
  <c r="T630" i="10"/>
  <c r="Q630" i="10"/>
  <c r="P630" i="10"/>
  <c r="O630" i="10"/>
  <c r="X629" i="10"/>
  <c r="W629" i="10"/>
  <c r="U629" i="10"/>
  <c r="T629" i="10"/>
  <c r="S629" i="10"/>
  <c r="R629" i="10"/>
  <c r="Q629" i="10"/>
  <c r="O629" i="10"/>
  <c r="V628" i="10"/>
  <c r="U628" i="10"/>
  <c r="T628" i="10"/>
  <c r="S628" i="10"/>
  <c r="O628" i="10"/>
  <c r="O627" i="10"/>
  <c r="X626" i="10"/>
  <c r="W626" i="10"/>
  <c r="U626" i="10"/>
  <c r="T626" i="10"/>
  <c r="S626" i="10"/>
  <c r="R626" i="10"/>
  <c r="Q626" i="10"/>
  <c r="O626" i="10"/>
  <c r="V626" i="10" s="1"/>
  <c r="X625" i="10"/>
  <c r="W625" i="10"/>
  <c r="V625" i="10"/>
  <c r="U625" i="10"/>
  <c r="T625" i="10"/>
  <c r="Q625" i="10"/>
  <c r="O625" i="10"/>
  <c r="S624" i="10"/>
  <c r="O624" i="10"/>
  <c r="X623" i="10"/>
  <c r="W623" i="10"/>
  <c r="V623" i="10"/>
  <c r="U623" i="10"/>
  <c r="T623" i="10"/>
  <c r="O623" i="10"/>
  <c r="O622" i="10"/>
  <c r="P622" i="10" s="1"/>
  <c r="O621" i="10"/>
  <c r="X620" i="10"/>
  <c r="V620" i="10"/>
  <c r="O620" i="10"/>
  <c r="O619" i="10"/>
  <c r="X618" i="10"/>
  <c r="W618" i="10"/>
  <c r="V618" i="10"/>
  <c r="U618" i="10"/>
  <c r="T618" i="10"/>
  <c r="S618" i="10"/>
  <c r="R618" i="10"/>
  <c r="Q618" i="10"/>
  <c r="O618" i="10"/>
  <c r="P618" i="10" s="1"/>
  <c r="O617" i="10"/>
  <c r="X616" i="10"/>
  <c r="W616" i="10"/>
  <c r="V616" i="10"/>
  <c r="Q616" i="10"/>
  <c r="P616" i="10"/>
  <c r="O616" i="10"/>
  <c r="X615" i="10"/>
  <c r="Q615" i="10"/>
  <c r="P615" i="10"/>
  <c r="O615" i="10"/>
  <c r="X614" i="10"/>
  <c r="R614" i="10"/>
  <c r="Q614" i="10"/>
  <c r="P614" i="10"/>
  <c r="O614" i="10"/>
  <c r="O613" i="10"/>
  <c r="O612" i="10"/>
  <c r="X611" i="10"/>
  <c r="S611" i="10"/>
  <c r="R611" i="10"/>
  <c r="Q611" i="10"/>
  <c r="O611" i="10"/>
  <c r="X610" i="10"/>
  <c r="W610" i="10"/>
  <c r="V610" i="10"/>
  <c r="U610" i="10"/>
  <c r="T610" i="10"/>
  <c r="Q610" i="10"/>
  <c r="O610" i="10"/>
  <c r="X609" i="10"/>
  <c r="W609" i="10"/>
  <c r="U609" i="10"/>
  <c r="T609" i="10"/>
  <c r="S609" i="10"/>
  <c r="R609" i="10"/>
  <c r="Q609" i="10"/>
  <c r="P609" i="10"/>
  <c r="O609" i="10"/>
  <c r="V609" i="10" s="1"/>
  <c r="X608" i="10"/>
  <c r="W608" i="10"/>
  <c r="V608" i="10"/>
  <c r="U608" i="10"/>
  <c r="T608" i="10"/>
  <c r="S608" i="10"/>
  <c r="R608" i="10"/>
  <c r="Q608" i="10"/>
  <c r="P608" i="10"/>
  <c r="O608" i="10"/>
  <c r="W607" i="10"/>
  <c r="V607" i="10"/>
  <c r="P607" i="10"/>
  <c r="O607" i="10"/>
  <c r="O606" i="10"/>
  <c r="X605" i="10"/>
  <c r="W605" i="10"/>
  <c r="V605" i="10"/>
  <c r="S605" i="10"/>
  <c r="R605" i="10"/>
  <c r="Q605" i="10"/>
  <c r="P605" i="10"/>
  <c r="O605" i="10"/>
  <c r="O604" i="10"/>
  <c r="X603" i="10"/>
  <c r="T603" i="10"/>
  <c r="S603" i="10"/>
  <c r="O603" i="10"/>
  <c r="O602" i="10"/>
  <c r="X601" i="10"/>
  <c r="W601" i="10"/>
  <c r="V601" i="10"/>
  <c r="U601" i="10"/>
  <c r="T601" i="10"/>
  <c r="S601" i="10"/>
  <c r="R601" i="10"/>
  <c r="Q601" i="10"/>
  <c r="P601" i="10"/>
  <c r="O601" i="10"/>
  <c r="U600" i="10"/>
  <c r="T600" i="10"/>
  <c r="S600" i="10"/>
  <c r="O600" i="10"/>
  <c r="X599" i="10"/>
  <c r="W599" i="10"/>
  <c r="V599" i="10"/>
  <c r="O599" i="10"/>
  <c r="X598" i="10"/>
  <c r="W598" i="10"/>
  <c r="V598" i="10"/>
  <c r="U598" i="10"/>
  <c r="T598" i="10"/>
  <c r="Q598" i="10"/>
  <c r="O598" i="10"/>
  <c r="O597" i="10"/>
  <c r="X597" i="10" s="1"/>
  <c r="X596" i="10"/>
  <c r="W596" i="10"/>
  <c r="V596" i="10"/>
  <c r="O596" i="10"/>
  <c r="O595" i="10"/>
  <c r="X594" i="10"/>
  <c r="W594" i="10"/>
  <c r="V594" i="10"/>
  <c r="U594" i="10"/>
  <c r="T594" i="10"/>
  <c r="S594" i="10"/>
  <c r="R594" i="10"/>
  <c r="Q594" i="10"/>
  <c r="O594" i="10"/>
  <c r="P594" i="10" s="1"/>
  <c r="X593" i="10"/>
  <c r="W593" i="10"/>
  <c r="V593" i="10"/>
  <c r="U593" i="10"/>
  <c r="S593" i="10"/>
  <c r="R593" i="10"/>
  <c r="Q593" i="10"/>
  <c r="P593" i="10"/>
  <c r="O593" i="10"/>
  <c r="T593" i="10" s="1"/>
  <c r="O592" i="10"/>
  <c r="X591" i="10"/>
  <c r="W591" i="10"/>
  <c r="V591" i="10"/>
  <c r="U591" i="10"/>
  <c r="T591" i="10"/>
  <c r="S591" i="10"/>
  <c r="R591" i="10"/>
  <c r="Q591" i="10"/>
  <c r="O591" i="10"/>
  <c r="P591" i="10" s="1"/>
  <c r="O590" i="10"/>
  <c r="T589" i="10"/>
  <c r="S589" i="10"/>
  <c r="R589" i="10"/>
  <c r="Q589" i="10"/>
  <c r="O589" i="10"/>
  <c r="X588" i="10"/>
  <c r="W588" i="10"/>
  <c r="U588" i="10"/>
  <c r="T588" i="10"/>
  <c r="S588" i="10"/>
  <c r="R588" i="10"/>
  <c r="Q588" i="10"/>
  <c r="P588" i="10"/>
  <c r="O588" i="10"/>
  <c r="V588" i="10" s="1"/>
  <c r="V587" i="10"/>
  <c r="U587" i="10"/>
  <c r="T587" i="10"/>
  <c r="S587" i="10"/>
  <c r="R587" i="10"/>
  <c r="Q587" i="10"/>
  <c r="P587" i="10"/>
  <c r="O587" i="10"/>
  <c r="W586" i="10"/>
  <c r="V586" i="10"/>
  <c r="U586" i="10"/>
  <c r="T586" i="10"/>
  <c r="S586" i="10"/>
  <c r="P586" i="10"/>
  <c r="O586" i="10"/>
  <c r="O585" i="10"/>
  <c r="X584" i="10"/>
  <c r="W584" i="10"/>
  <c r="V584" i="10"/>
  <c r="O584" i="10"/>
  <c r="W583" i="10"/>
  <c r="V583" i="10"/>
  <c r="U583" i="10"/>
  <c r="T583" i="10"/>
  <c r="S583" i="10"/>
  <c r="R583" i="10"/>
  <c r="Q583" i="10"/>
  <c r="P583" i="10"/>
  <c r="O583" i="10"/>
  <c r="X583" i="10" s="1"/>
  <c r="V582" i="10"/>
  <c r="U582" i="10"/>
  <c r="T582" i="10"/>
  <c r="S582" i="10"/>
  <c r="O582" i="10"/>
  <c r="X581" i="10"/>
  <c r="W581" i="10"/>
  <c r="Q581" i="10"/>
  <c r="P581" i="10"/>
  <c r="O581" i="10"/>
  <c r="V580" i="10"/>
  <c r="U580" i="10"/>
  <c r="Q580" i="10"/>
  <c r="P580" i="10"/>
  <c r="O580" i="10"/>
  <c r="X579" i="10"/>
  <c r="W579" i="10"/>
  <c r="V579" i="10"/>
  <c r="U579" i="10"/>
  <c r="T579" i="10"/>
  <c r="O579" i="10"/>
  <c r="P579" i="10" s="1"/>
  <c r="X578" i="10"/>
  <c r="W578" i="10"/>
  <c r="V578" i="10"/>
  <c r="U578" i="10"/>
  <c r="T578" i="10"/>
  <c r="S578" i="10"/>
  <c r="R578" i="10"/>
  <c r="Q578" i="10"/>
  <c r="P578" i="10"/>
  <c r="O578" i="10"/>
  <c r="P577" i="10"/>
  <c r="O577" i="10"/>
  <c r="X576" i="10"/>
  <c r="W576" i="10"/>
  <c r="U576" i="10"/>
  <c r="T576" i="10"/>
  <c r="S576" i="10"/>
  <c r="R576" i="10"/>
  <c r="Q576" i="10"/>
  <c r="P576" i="10"/>
  <c r="O576" i="10"/>
  <c r="V576" i="10" s="1"/>
  <c r="V575" i="10"/>
  <c r="U575" i="10"/>
  <c r="Q575" i="10"/>
  <c r="P575" i="10"/>
  <c r="O575" i="10"/>
  <c r="V574" i="10"/>
  <c r="U574" i="10"/>
  <c r="T574" i="10"/>
  <c r="S574" i="10"/>
  <c r="Q574" i="10"/>
  <c r="P574" i="10"/>
  <c r="O574" i="10"/>
  <c r="X573" i="10"/>
  <c r="W573" i="10"/>
  <c r="V573" i="10"/>
  <c r="U573" i="10"/>
  <c r="T573" i="10"/>
  <c r="S573" i="10"/>
  <c r="R573" i="10"/>
  <c r="Q573" i="10"/>
  <c r="P573" i="10"/>
  <c r="O573" i="10"/>
  <c r="O572" i="10"/>
  <c r="W571" i="10"/>
  <c r="V571" i="10"/>
  <c r="U571" i="10"/>
  <c r="T571" i="10"/>
  <c r="S571" i="10"/>
  <c r="R571" i="10"/>
  <c r="Q571" i="10"/>
  <c r="O571" i="10"/>
  <c r="X570" i="10"/>
  <c r="W570" i="10"/>
  <c r="V570" i="10"/>
  <c r="P570" i="10"/>
  <c r="O570" i="10"/>
  <c r="X569" i="10"/>
  <c r="W569" i="10"/>
  <c r="V569" i="10"/>
  <c r="U569" i="10"/>
  <c r="S569" i="10"/>
  <c r="R569" i="10"/>
  <c r="O569" i="10"/>
  <c r="T569" i="10" s="1"/>
  <c r="X568" i="10"/>
  <c r="W568" i="10"/>
  <c r="V568" i="10"/>
  <c r="U568" i="10"/>
  <c r="T568" i="10"/>
  <c r="S568" i="10"/>
  <c r="R568" i="10"/>
  <c r="Q568" i="10"/>
  <c r="P568" i="10"/>
  <c r="O568" i="10"/>
  <c r="V567" i="10"/>
  <c r="Q567" i="10"/>
  <c r="O567" i="10"/>
  <c r="X566" i="10"/>
  <c r="W566" i="10"/>
  <c r="V566" i="10"/>
  <c r="U566" i="10"/>
  <c r="T566" i="10"/>
  <c r="S566" i="10"/>
  <c r="R566" i="10"/>
  <c r="Q566" i="10"/>
  <c r="O566" i="10"/>
  <c r="P566" i="10" s="1"/>
  <c r="O565" i="10"/>
  <c r="O564" i="10"/>
  <c r="X563" i="10"/>
  <c r="W563" i="10"/>
  <c r="V563" i="10"/>
  <c r="U563" i="10"/>
  <c r="T563" i="10"/>
  <c r="S563" i="10"/>
  <c r="R563" i="10"/>
  <c r="Q563" i="10"/>
  <c r="P563" i="10"/>
  <c r="O563" i="10"/>
  <c r="W562" i="10"/>
  <c r="V562" i="10"/>
  <c r="U562" i="10"/>
  <c r="T562" i="10"/>
  <c r="S562" i="10"/>
  <c r="P562" i="10"/>
  <c r="O562" i="10"/>
  <c r="X562" i="10" s="1"/>
  <c r="X561" i="10"/>
  <c r="W561" i="10"/>
  <c r="V561" i="10"/>
  <c r="U561" i="10"/>
  <c r="T561" i="10"/>
  <c r="S561" i="10"/>
  <c r="R561" i="10"/>
  <c r="Q561" i="10"/>
  <c r="P561" i="10"/>
  <c r="O561" i="10"/>
  <c r="X560" i="10"/>
  <c r="W560" i="10"/>
  <c r="S560" i="10"/>
  <c r="R560" i="10"/>
  <c r="Q560" i="10"/>
  <c r="P560" i="10"/>
  <c r="O560" i="10"/>
  <c r="V559" i="10"/>
  <c r="Q559" i="10"/>
  <c r="P559" i="10"/>
  <c r="O559" i="10"/>
  <c r="U558" i="10"/>
  <c r="T558" i="10"/>
  <c r="O558" i="10"/>
  <c r="X557" i="10"/>
  <c r="W557" i="10"/>
  <c r="V557" i="10"/>
  <c r="U557" i="10"/>
  <c r="T557" i="10"/>
  <c r="S557" i="10"/>
  <c r="R557" i="10"/>
  <c r="Q557" i="10"/>
  <c r="P557" i="10"/>
  <c r="O557" i="10"/>
  <c r="O556" i="10"/>
  <c r="U555" i="10"/>
  <c r="T555" i="10"/>
  <c r="S555" i="10"/>
  <c r="O555" i="10"/>
  <c r="X554" i="10"/>
  <c r="W554" i="10"/>
  <c r="V554" i="10"/>
  <c r="U554" i="10"/>
  <c r="T554" i="10"/>
  <c r="S554" i="10"/>
  <c r="R554" i="10"/>
  <c r="O554" i="10"/>
  <c r="Q554" i="10" s="1"/>
  <c r="W553" i="10"/>
  <c r="V553" i="10"/>
  <c r="U553" i="10"/>
  <c r="O553" i="10"/>
  <c r="X552" i="10"/>
  <c r="W552" i="10"/>
  <c r="V552" i="10"/>
  <c r="U552" i="10"/>
  <c r="T552" i="10"/>
  <c r="S552" i="10"/>
  <c r="R552" i="10"/>
  <c r="Q552" i="10"/>
  <c r="P552" i="10"/>
  <c r="O552" i="10"/>
  <c r="X551" i="10"/>
  <c r="W551" i="10"/>
  <c r="V551" i="10"/>
  <c r="U551" i="10"/>
  <c r="T551" i="10"/>
  <c r="S551" i="10"/>
  <c r="R551" i="10"/>
  <c r="Q551" i="10"/>
  <c r="P551" i="10"/>
  <c r="O551" i="10"/>
  <c r="O550" i="10"/>
  <c r="X549" i="10"/>
  <c r="W549" i="10"/>
  <c r="V549" i="10"/>
  <c r="U549" i="10"/>
  <c r="T549" i="10"/>
  <c r="S549" i="10"/>
  <c r="R549" i="10"/>
  <c r="Q549" i="10"/>
  <c r="P549" i="10"/>
  <c r="O549" i="10"/>
  <c r="R548" i="10"/>
  <c r="Q548" i="10"/>
  <c r="P548" i="10"/>
  <c r="O548" i="10"/>
  <c r="T547" i="10"/>
  <c r="S547" i="10"/>
  <c r="R547" i="10"/>
  <c r="Q547" i="10"/>
  <c r="P547" i="10"/>
  <c r="O547" i="10"/>
  <c r="X546" i="10"/>
  <c r="W546" i="10"/>
  <c r="V546" i="10"/>
  <c r="U546" i="10"/>
  <c r="T546" i="10"/>
  <c r="O546" i="10"/>
  <c r="W545" i="10"/>
  <c r="V545" i="10"/>
  <c r="U545" i="10"/>
  <c r="T545" i="10"/>
  <c r="S545" i="10"/>
  <c r="R545" i="10"/>
  <c r="Q545" i="10"/>
  <c r="P545" i="10"/>
  <c r="O545" i="10"/>
  <c r="X545" i="10" s="1"/>
  <c r="U544" i="10"/>
  <c r="T544" i="10"/>
  <c r="S544" i="10"/>
  <c r="R544" i="10"/>
  <c r="Q544" i="10"/>
  <c r="P544" i="10"/>
  <c r="O544" i="10"/>
  <c r="O543" i="10"/>
  <c r="X542" i="10"/>
  <c r="W542" i="10"/>
  <c r="V542" i="10"/>
  <c r="U542" i="10"/>
  <c r="T542" i="10"/>
  <c r="S542" i="10"/>
  <c r="R542" i="10"/>
  <c r="Q542" i="10"/>
  <c r="P542" i="10"/>
  <c r="O542" i="10"/>
  <c r="X541" i="10"/>
  <c r="W541" i="10"/>
  <c r="V541" i="10"/>
  <c r="U541" i="10"/>
  <c r="T541" i="10"/>
  <c r="Q541" i="10"/>
  <c r="P541" i="10"/>
  <c r="O541" i="10"/>
  <c r="U540" i="10"/>
  <c r="T540" i="10"/>
  <c r="O540" i="10"/>
  <c r="X539" i="10"/>
  <c r="W539" i="10"/>
  <c r="V539" i="10"/>
  <c r="U539" i="10"/>
  <c r="T539" i="10"/>
  <c r="S539" i="10"/>
  <c r="R539" i="10"/>
  <c r="Q539" i="10"/>
  <c r="P539" i="10"/>
  <c r="O539" i="10"/>
  <c r="O538" i="10"/>
  <c r="X537" i="10"/>
  <c r="W537" i="10"/>
  <c r="V537" i="10"/>
  <c r="U537" i="10"/>
  <c r="T537" i="10"/>
  <c r="S537" i="10"/>
  <c r="R537" i="10"/>
  <c r="P537" i="10"/>
  <c r="O537" i="10"/>
  <c r="Q537" i="10" s="1"/>
  <c r="X536" i="10"/>
  <c r="W536" i="10"/>
  <c r="V536" i="10"/>
  <c r="S536" i="10"/>
  <c r="R536" i="10"/>
  <c r="Q536" i="10"/>
  <c r="P536" i="10"/>
  <c r="O536" i="10"/>
  <c r="Q535" i="10"/>
  <c r="P535" i="10"/>
  <c r="O535" i="10"/>
  <c r="R534" i="10"/>
  <c r="O534" i="10"/>
  <c r="X533" i="10"/>
  <c r="W533" i="10"/>
  <c r="V533" i="10"/>
  <c r="U533" i="10"/>
  <c r="T533" i="10"/>
  <c r="S533" i="10"/>
  <c r="P533" i="10"/>
  <c r="O533" i="10"/>
  <c r="R533" i="10" s="1"/>
  <c r="X532" i="10"/>
  <c r="S532" i="10"/>
  <c r="R532" i="10"/>
  <c r="Q532" i="10"/>
  <c r="P532" i="10"/>
  <c r="O532" i="10"/>
  <c r="S531" i="10"/>
  <c r="R531" i="10"/>
  <c r="Q531" i="10"/>
  <c r="O531" i="10"/>
  <c r="O530" i="10"/>
  <c r="O529" i="10"/>
  <c r="X528" i="10"/>
  <c r="W528" i="10"/>
  <c r="V528" i="10"/>
  <c r="U528" i="10"/>
  <c r="T528" i="10"/>
  <c r="S528" i="10"/>
  <c r="R528" i="10"/>
  <c r="Q528" i="10"/>
  <c r="P528" i="10"/>
  <c r="O528" i="10"/>
  <c r="X527" i="10"/>
  <c r="W527" i="10"/>
  <c r="V527" i="10"/>
  <c r="U527" i="10"/>
  <c r="T527" i="10"/>
  <c r="S527" i="10"/>
  <c r="R527" i="10"/>
  <c r="Q527" i="10"/>
  <c r="P527" i="10"/>
  <c r="O527" i="10"/>
  <c r="W526" i="10"/>
  <c r="V526" i="10"/>
  <c r="U526" i="10"/>
  <c r="T526" i="10"/>
  <c r="S526" i="10"/>
  <c r="R526" i="10"/>
  <c r="Q526" i="10"/>
  <c r="P526" i="10"/>
  <c r="O526" i="10"/>
  <c r="X526" i="10" s="1"/>
  <c r="Q525" i="10"/>
  <c r="P525" i="10"/>
  <c r="O525" i="10"/>
  <c r="O524" i="10"/>
  <c r="X523" i="10"/>
  <c r="W523" i="10"/>
  <c r="V523" i="10"/>
  <c r="U523" i="10"/>
  <c r="T523" i="10"/>
  <c r="S523" i="10"/>
  <c r="R523" i="10"/>
  <c r="Q523" i="10"/>
  <c r="P523" i="10"/>
  <c r="O523" i="10"/>
  <c r="W522" i="10"/>
  <c r="R522" i="10"/>
  <c r="O522" i="10"/>
  <c r="W521" i="10"/>
  <c r="Q521" i="10"/>
  <c r="P521" i="10"/>
  <c r="O521" i="10"/>
  <c r="V520" i="10"/>
  <c r="U520" i="10"/>
  <c r="O520" i="10"/>
  <c r="X519" i="10"/>
  <c r="U519" i="10"/>
  <c r="T519" i="10"/>
  <c r="S519" i="10"/>
  <c r="O519" i="10"/>
  <c r="T518" i="10"/>
  <c r="S518" i="10"/>
  <c r="R518" i="10"/>
  <c r="Q518" i="10"/>
  <c r="O518" i="10"/>
  <c r="O517" i="10"/>
  <c r="X516" i="10"/>
  <c r="W516" i="10"/>
  <c r="V516" i="10"/>
  <c r="U516" i="10"/>
  <c r="T516" i="10"/>
  <c r="S516" i="10"/>
  <c r="R516" i="10"/>
  <c r="Q516" i="10"/>
  <c r="P516" i="10"/>
  <c r="O516" i="10"/>
  <c r="X515" i="10"/>
  <c r="W515" i="10"/>
  <c r="V515" i="10"/>
  <c r="U515" i="10"/>
  <c r="T515" i="10"/>
  <c r="S515" i="10"/>
  <c r="R515" i="10"/>
  <c r="Q515" i="10"/>
  <c r="P515" i="10"/>
  <c r="O515" i="10"/>
  <c r="W514" i="10"/>
  <c r="U514" i="10"/>
  <c r="T514" i="10"/>
  <c r="S514" i="10"/>
  <c r="Q514" i="10"/>
  <c r="P514" i="10"/>
  <c r="O514" i="10"/>
  <c r="X513" i="10"/>
  <c r="W513" i="10"/>
  <c r="V513" i="10"/>
  <c r="Q513" i="10"/>
  <c r="P513" i="10"/>
  <c r="O513" i="10"/>
  <c r="W512" i="10"/>
  <c r="O512" i="10"/>
  <c r="X511" i="10"/>
  <c r="R511" i="10"/>
  <c r="Q511" i="10"/>
  <c r="P511" i="10"/>
  <c r="O511" i="10"/>
  <c r="O510" i="10"/>
  <c r="P509" i="10"/>
  <c r="O509" i="10"/>
  <c r="X508" i="10"/>
  <c r="W508" i="10"/>
  <c r="V508" i="10"/>
  <c r="U508" i="10"/>
  <c r="T508" i="10"/>
  <c r="S508" i="10"/>
  <c r="R508" i="10"/>
  <c r="Q508" i="10"/>
  <c r="P508" i="10"/>
  <c r="O508" i="10"/>
  <c r="O507" i="10"/>
  <c r="W506" i="10"/>
  <c r="O506" i="10"/>
  <c r="X505" i="10"/>
  <c r="W505" i="10"/>
  <c r="V505" i="10"/>
  <c r="U505" i="10"/>
  <c r="T505" i="10"/>
  <c r="R505" i="10"/>
  <c r="Q505" i="10"/>
  <c r="P505" i="10"/>
  <c r="O505" i="10"/>
  <c r="S505" i="10" s="1"/>
  <c r="T504" i="10"/>
  <c r="S504" i="10"/>
  <c r="R504" i="10"/>
  <c r="Q504" i="10"/>
  <c r="P504" i="10"/>
  <c r="O504" i="10"/>
  <c r="O503" i="10"/>
  <c r="X502" i="10"/>
  <c r="W502" i="10"/>
  <c r="V502" i="10"/>
  <c r="U502" i="10"/>
  <c r="O502" i="10"/>
  <c r="X501" i="10"/>
  <c r="V501" i="10"/>
  <c r="U501" i="10"/>
  <c r="O501" i="10"/>
  <c r="X500" i="10"/>
  <c r="W500" i="10"/>
  <c r="V500" i="10"/>
  <c r="U500" i="10"/>
  <c r="T500" i="10"/>
  <c r="S500" i="10"/>
  <c r="R500" i="10"/>
  <c r="Q500" i="10"/>
  <c r="P500" i="10"/>
  <c r="O500" i="10"/>
  <c r="T499" i="10"/>
  <c r="S499" i="10"/>
  <c r="R499" i="10"/>
  <c r="Q499" i="10"/>
  <c r="P499" i="10"/>
  <c r="O499" i="10"/>
  <c r="X498" i="10"/>
  <c r="W498" i="10"/>
  <c r="V498" i="10"/>
  <c r="O498" i="10"/>
  <c r="O497" i="10"/>
  <c r="U496" i="10"/>
  <c r="T496" i="10"/>
  <c r="S496" i="10"/>
  <c r="R496" i="10"/>
  <c r="O496" i="10"/>
  <c r="O495" i="10"/>
  <c r="P494" i="10"/>
  <c r="O494" i="10"/>
  <c r="W493" i="10"/>
  <c r="V493" i="10"/>
  <c r="P493" i="10"/>
  <c r="O493" i="10"/>
  <c r="O492" i="10"/>
  <c r="X491" i="10"/>
  <c r="O491" i="10"/>
  <c r="X490" i="10"/>
  <c r="W490" i="10"/>
  <c r="V490" i="10"/>
  <c r="U490" i="10"/>
  <c r="T490" i="10"/>
  <c r="S490" i="10"/>
  <c r="P490" i="10"/>
  <c r="O490" i="10"/>
  <c r="O489" i="10"/>
  <c r="Q489" i="10" s="1"/>
  <c r="X488" i="10"/>
  <c r="W488" i="10"/>
  <c r="R488" i="10"/>
  <c r="Q488" i="10"/>
  <c r="P488" i="10"/>
  <c r="O488" i="10"/>
  <c r="W487" i="10"/>
  <c r="V487" i="10"/>
  <c r="U487" i="10"/>
  <c r="T487" i="10"/>
  <c r="O487" i="10"/>
  <c r="W486" i="10"/>
  <c r="V486" i="10"/>
  <c r="U486" i="10"/>
  <c r="T486" i="10"/>
  <c r="S486" i="10"/>
  <c r="R486" i="10"/>
  <c r="Q486" i="10"/>
  <c r="P486" i="10"/>
  <c r="O486" i="10"/>
  <c r="X486" i="10" s="1"/>
  <c r="O485" i="10"/>
  <c r="O484" i="10"/>
  <c r="X483" i="10"/>
  <c r="W483" i="10"/>
  <c r="V483" i="10"/>
  <c r="O483" i="10"/>
  <c r="T482" i="10"/>
  <c r="S482" i="10"/>
  <c r="O482" i="10"/>
  <c r="V481" i="10"/>
  <c r="U481" i="10"/>
  <c r="T481" i="10"/>
  <c r="S481" i="10"/>
  <c r="Q481" i="10"/>
  <c r="O481" i="10"/>
  <c r="X480" i="10"/>
  <c r="W480" i="10"/>
  <c r="U480" i="10"/>
  <c r="T480" i="10"/>
  <c r="S480" i="10"/>
  <c r="R480" i="10"/>
  <c r="Q480" i="10"/>
  <c r="P480" i="10"/>
  <c r="O480" i="10"/>
  <c r="V480" i="10" s="1"/>
  <c r="S479" i="10"/>
  <c r="R479" i="10"/>
  <c r="Q479" i="10"/>
  <c r="P479" i="10"/>
  <c r="O479" i="10"/>
  <c r="O478" i="10"/>
  <c r="X477" i="10"/>
  <c r="W477" i="10"/>
  <c r="V477" i="10"/>
  <c r="U477" i="10"/>
  <c r="T477" i="10"/>
  <c r="S477" i="10"/>
  <c r="O477" i="10"/>
  <c r="T476" i="10"/>
  <c r="S476" i="10"/>
  <c r="R476" i="10"/>
  <c r="O476" i="10"/>
  <c r="O475" i="10"/>
  <c r="X474" i="10"/>
  <c r="T474" i="10"/>
  <c r="S474" i="10"/>
  <c r="R474" i="10"/>
  <c r="Q474" i="10"/>
  <c r="P474" i="10"/>
  <c r="O474" i="10"/>
  <c r="W473" i="10"/>
  <c r="V473" i="10"/>
  <c r="S473" i="10"/>
  <c r="R473" i="10"/>
  <c r="Q473" i="10"/>
  <c r="P473" i="10"/>
  <c r="O473" i="10"/>
  <c r="X472" i="10"/>
  <c r="V472" i="10"/>
  <c r="O472" i="10"/>
  <c r="X471" i="10"/>
  <c r="W471" i="10"/>
  <c r="V471" i="10"/>
  <c r="U471" i="10"/>
  <c r="T471" i="10"/>
  <c r="O471" i="10"/>
  <c r="P471" i="10" s="1"/>
  <c r="X470" i="10"/>
  <c r="W470" i="10"/>
  <c r="V470" i="10"/>
  <c r="U470" i="10"/>
  <c r="T470" i="10"/>
  <c r="S470" i="10"/>
  <c r="R470" i="10"/>
  <c r="Q470" i="10"/>
  <c r="P470" i="10"/>
  <c r="O470" i="10"/>
  <c r="X469" i="10"/>
  <c r="T469" i="10"/>
  <c r="S469" i="10"/>
  <c r="R469" i="10"/>
  <c r="Q469" i="10"/>
  <c r="P469" i="10"/>
  <c r="O469" i="10"/>
  <c r="W468" i="10"/>
  <c r="U468" i="10"/>
  <c r="P468" i="10"/>
  <c r="O468" i="10"/>
  <c r="O467" i="10"/>
  <c r="W466" i="10"/>
  <c r="V466" i="10"/>
  <c r="U466" i="10"/>
  <c r="T466" i="10"/>
  <c r="O466" i="10"/>
  <c r="O465" i="10"/>
  <c r="X464" i="10"/>
  <c r="T464" i="10"/>
  <c r="S464" i="10"/>
  <c r="R464" i="10"/>
  <c r="Q464" i="10"/>
  <c r="O464" i="10"/>
  <c r="O463" i="10"/>
  <c r="S462" i="10"/>
  <c r="O462" i="10"/>
  <c r="X461" i="10"/>
  <c r="R461" i="10"/>
  <c r="P461" i="10"/>
  <c r="O461" i="10"/>
  <c r="X460" i="10"/>
  <c r="W460" i="10"/>
  <c r="V460" i="10"/>
  <c r="U460" i="10"/>
  <c r="T460" i="10"/>
  <c r="S460" i="10"/>
  <c r="R460" i="10"/>
  <c r="Q460" i="10"/>
  <c r="P460" i="10"/>
  <c r="O460" i="10"/>
  <c r="O459" i="10"/>
  <c r="X458" i="10"/>
  <c r="O458" i="10"/>
  <c r="X457" i="10"/>
  <c r="W457" i="10"/>
  <c r="V457" i="10"/>
  <c r="U457" i="10"/>
  <c r="T457" i="10"/>
  <c r="P457" i="10"/>
  <c r="O457" i="10"/>
  <c r="V456" i="10"/>
  <c r="U456" i="10"/>
  <c r="T456" i="10"/>
  <c r="S456" i="10"/>
  <c r="R456" i="10"/>
  <c r="Q456" i="10"/>
  <c r="P456" i="10"/>
  <c r="O456" i="10"/>
  <c r="X455" i="10"/>
  <c r="W455" i="10"/>
  <c r="V455" i="10"/>
  <c r="U455" i="10"/>
  <c r="T455" i="10"/>
  <c r="S455" i="10"/>
  <c r="R455" i="10"/>
  <c r="Q455" i="10"/>
  <c r="P455" i="10"/>
  <c r="O455" i="10"/>
  <c r="V454" i="10"/>
  <c r="O454" i="10"/>
  <c r="W453" i="10"/>
  <c r="V453" i="10"/>
  <c r="U453" i="10"/>
  <c r="T453" i="10"/>
  <c r="S453" i="10"/>
  <c r="R453" i="10"/>
  <c r="O453" i="10"/>
  <c r="X452" i="10"/>
  <c r="W452" i="10"/>
  <c r="V452" i="10"/>
  <c r="O452" i="10"/>
  <c r="S451" i="10"/>
  <c r="R451" i="10"/>
  <c r="Q451" i="10"/>
  <c r="P451" i="10"/>
  <c r="O451" i="10"/>
  <c r="X450" i="10"/>
  <c r="W450" i="10"/>
  <c r="V450" i="10"/>
  <c r="U450" i="10"/>
  <c r="T450" i="10"/>
  <c r="S450" i="10"/>
  <c r="R450" i="10"/>
  <c r="O450" i="10"/>
  <c r="Q450" i="10" s="1"/>
  <c r="X449" i="10"/>
  <c r="W449" i="10"/>
  <c r="V449" i="10"/>
  <c r="U449" i="10"/>
  <c r="T449" i="10"/>
  <c r="S449" i="10"/>
  <c r="R449" i="10"/>
  <c r="Q449" i="10"/>
  <c r="P449" i="10"/>
  <c r="O449" i="10"/>
  <c r="W448" i="10"/>
  <c r="V448" i="10"/>
  <c r="U448" i="10"/>
  <c r="T448" i="10"/>
  <c r="S448" i="10"/>
  <c r="R448" i="10"/>
  <c r="Q448" i="10"/>
  <c r="P448" i="10"/>
  <c r="O448" i="10"/>
  <c r="X448" i="10" s="1"/>
  <c r="T447" i="10"/>
  <c r="Q447" i="10"/>
  <c r="O447" i="10"/>
  <c r="X446" i="10"/>
  <c r="W446" i="10"/>
  <c r="V446" i="10"/>
  <c r="U446" i="10"/>
  <c r="P446" i="10"/>
  <c r="O446" i="10"/>
  <c r="O445" i="10"/>
  <c r="U444" i="10"/>
  <c r="O444" i="10"/>
  <c r="X443" i="10"/>
  <c r="W443" i="10"/>
  <c r="V443" i="10"/>
  <c r="U443" i="10"/>
  <c r="T443" i="10"/>
  <c r="S443" i="10"/>
  <c r="R443" i="10"/>
  <c r="Q443" i="10"/>
  <c r="P443" i="10"/>
  <c r="O443" i="10"/>
  <c r="U442" i="10"/>
  <c r="T442" i="10"/>
  <c r="O442" i="10"/>
  <c r="X441" i="10"/>
  <c r="W441" i="10"/>
  <c r="V441" i="10"/>
  <c r="U441" i="10"/>
  <c r="T441" i="10"/>
  <c r="S441" i="10"/>
  <c r="R441" i="10"/>
  <c r="Q441" i="10"/>
  <c r="P441" i="10"/>
  <c r="O441" i="10"/>
  <c r="W440" i="10"/>
  <c r="V440" i="10"/>
  <c r="R440" i="10"/>
  <c r="Q440" i="10"/>
  <c r="P440" i="10"/>
  <c r="O440" i="10"/>
  <c r="V439" i="10"/>
  <c r="T439" i="10"/>
  <c r="S439" i="10"/>
  <c r="R439" i="10"/>
  <c r="Q439" i="10"/>
  <c r="O439" i="10"/>
  <c r="X438" i="10"/>
  <c r="W438" i="10"/>
  <c r="V438" i="10"/>
  <c r="U438" i="10"/>
  <c r="T438" i="10"/>
  <c r="S438" i="10"/>
  <c r="R438" i="10"/>
  <c r="O438" i="10"/>
  <c r="Q438" i="10" s="1"/>
  <c r="X437" i="10"/>
  <c r="W437" i="10"/>
  <c r="V437" i="10"/>
  <c r="U437" i="10"/>
  <c r="T437" i="10"/>
  <c r="S437" i="10"/>
  <c r="R437" i="10"/>
  <c r="Q437" i="10"/>
  <c r="P437" i="10"/>
  <c r="O437" i="10"/>
  <c r="X436" i="10"/>
  <c r="W436" i="10"/>
  <c r="V436" i="10"/>
  <c r="P436" i="10"/>
  <c r="O436" i="10"/>
  <c r="O435" i="10"/>
  <c r="X434" i="10"/>
  <c r="W434" i="10"/>
  <c r="V434" i="10"/>
  <c r="U434" i="10"/>
  <c r="T434" i="10"/>
  <c r="S434" i="10"/>
  <c r="Q434" i="10"/>
  <c r="P434" i="10"/>
  <c r="O434" i="10"/>
  <c r="R434" i="10" s="1"/>
  <c r="W433" i="10"/>
  <c r="V433" i="10"/>
  <c r="O433" i="10"/>
  <c r="O432" i="10"/>
  <c r="X431" i="10"/>
  <c r="W431" i="10"/>
  <c r="V431" i="10"/>
  <c r="U431" i="10"/>
  <c r="T431" i="10"/>
  <c r="S431" i="10"/>
  <c r="R431" i="10"/>
  <c r="Q431" i="10"/>
  <c r="P431" i="10"/>
  <c r="O431" i="10"/>
  <c r="V430" i="10"/>
  <c r="U430" i="10"/>
  <c r="T430" i="10"/>
  <c r="S430" i="10"/>
  <c r="R430" i="10"/>
  <c r="O430" i="10"/>
  <c r="X429" i="10"/>
  <c r="W429" i="10"/>
  <c r="V429" i="10"/>
  <c r="U429" i="10"/>
  <c r="T429" i="10"/>
  <c r="S429" i="10"/>
  <c r="R429" i="10"/>
  <c r="Q429" i="10"/>
  <c r="P429" i="10"/>
  <c r="O429" i="10"/>
  <c r="X428" i="10"/>
  <c r="W428" i="10"/>
  <c r="V428" i="10"/>
  <c r="R428" i="10"/>
  <c r="Q428" i="10"/>
  <c r="P428" i="10"/>
  <c r="O428" i="10"/>
  <c r="O427" i="10"/>
  <c r="X426" i="10"/>
  <c r="W426" i="10"/>
  <c r="V426" i="10"/>
  <c r="U426" i="10"/>
  <c r="T426" i="10"/>
  <c r="S426" i="10"/>
  <c r="R426" i="10"/>
  <c r="O426" i="10"/>
  <c r="Q426" i="10" s="1"/>
  <c r="X425" i="10"/>
  <c r="W425" i="10"/>
  <c r="V425" i="10"/>
  <c r="U425" i="10"/>
  <c r="T425" i="10"/>
  <c r="S425" i="10"/>
  <c r="R425" i="10"/>
  <c r="Q425" i="10"/>
  <c r="P425" i="10"/>
  <c r="O425" i="10"/>
  <c r="R424" i="10"/>
  <c r="Q424" i="10"/>
  <c r="O424" i="10"/>
  <c r="O423" i="10"/>
  <c r="X422" i="10"/>
  <c r="W422" i="10"/>
  <c r="V422" i="10"/>
  <c r="U422" i="10"/>
  <c r="T422" i="10"/>
  <c r="S422" i="10"/>
  <c r="R422" i="10"/>
  <c r="O422" i="10"/>
  <c r="Q422" i="10" s="1"/>
  <c r="W421" i="10"/>
  <c r="O421" i="10"/>
  <c r="O420" i="10"/>
  <c r="X419" i="10"/>
  <c r="W419" i="10"/>
  <c r="V419" i="10"/>
  <c r="U419" i="10"/>
  <c r="T419" i="10"/>
  <c r="S419" i="10"/>
  <c r="R419" i="10"/>
  <c r="Q419" i="10"/>
  <c r="P419" i="10"/>
  <c r="O419" i="10"/>
  <c r="O418" i="10"/>
  <c r="X417" i="10"/>
  <c r="W417" i="10"/>
  <c r="V417" i="10"/>
  <c r="U417" i="10"/>
  <c r="T417" i="10"/>
  <c r="S417" i="10"/>
  <c r="R417" i="10"/>
  <c r="Q417" i="10"/>
  <c r="P417" i="10"/>
  <c r="O417" i="10"/>
  <c r="R416" i="10"/>
  <c r="Q416" i="10"/>
  <c r="P416" i="10"/>
  <c r="O416" i="10"/>
  <c r="O415" i="10"/>
  <c r="X414" i="10"/>
  <c r="W414" i="10"/>
  <c r="V414" i="10"/>
  <c r="U414" i="10"/>
  <c r="T414" i="10"/>
  <c r="S414" i="10"/>
  <c r="R414" i="10"/>
  <c r="O414" i="10"/>
  <c r="U413" i="10"/>
  <c r="T413" i="10"/>
  <c r="S413" i="10"/>
  <c r="O413" i="10"/>
  <c r="X412" i="10"/>
  <c r="V412" i="10"/>
  <c r="Q412" i="10"/>
  <c r="P412" i="10"/>
  <c r="O412" i="10"/>
  <c r="O411" i="10"/>
  <c r="O410" i="10"/>
  <c r="R410" i="10" s="1"/>
  <c r="X409" i="10"/>
  <c r="W409" i="10"/>
  <c r="V409" i="10"/>
  <c r="U409" i="10"/>
  <c r="T409" i="10"/>
  <c r="O409" i="10"/>
  <c r="O408" i="10"/>
  <c r="S408" i="10" s="1"/>
  <c r="X407" i="10"/>
  <c r="W407" i="10"/>
  <c r="V407" i="10"/>
  <c r="U407" i="10"/>
  <c r="T407" i="10"/>
  <c r="S407" i="10"/>
  <c r="R407" i="10"/>
  <c r="Q407" i="10"/>
  <c r="P407" i="10"/>
  <c r="O407" i="10"/>
  <c r="W406" i="10"/>
  <c r="V406" i="10"/>
  <c r="U406" i="10"/>
  <c r="T406" i="10"/>
  <c r="O406" i="10"/>
  <c r="R405" i="10"/>
  <c r="O405" i="10"/>
  <c r="X404" i="10"/>
  <c r="W404" i="10"/>
  <c r="S404" i="10"/>
  <c r="R404" i="10"/>
  <c r="Q404" i="10"/>
  <c r="P404" i="10"/>
  <c r="O404" i="10"/>
  <c r="P403" i="10"/>
  <c r="O403" i="10"/>
  <c r="O402" i="10"/>
  <c r="X401" i="10"/>
  <c r="W401" i="10"/>
  <c r="V401" i="10"/>
  <c r="U401" i="10"/>
  <c r="T401" i="10"/>
  <c r="S401" i="10"/>
  <c r="R401" i="10"/>
  <c r="Q401" i="10"/>
  <c r="P401" i="10"/>
  <c r="O401" i="10"/>
  <c r="W400" i="10"/>
  <c r="V400" i="10"/>
  <c r="U400" i="10"/>
  <c r="T400" i="10"/>
  <c r="S400" i="10"/>
  <c r="R400" i="10"/>
  <c r="Q400" i="10"/>
  <c r="P400" i="10"/>
  <c r="O400" i="10"/>
  <c r="X400" i="10" s="1"/>
  <c r="O399" i="10"/>
  <c r="X398" i="10"/>
  <c r="W398" i="10"/>
  <c r="V398" i="10"/>
  <c r="P398" i="10"/>
  <c r="O398" i="10"/>
  <c r="O397" i="10"/>
  <c r="Q397" i="10" s="1"/>
  <c r="X396" i="10"/>
  <c r="W396" i="10"/>
  <c r="V396" i="10"/>
  <c r="U396" i="10"/>
  <c r="T396" i="10"/>
  <c r="S396" i="10"/>
  <c r="R396" i="10"/>
  <c r="Q396" i="10"/>
  <c r="P396" i="10"/>
  <c r="O396" i="10"/>
  <c r="X395" i="10"/>
  <c r="W395" i="10"/>
  <c r="V395" i="10"/>
  <c r="U395" i="10"/>
  <c r="T395" i="10"/>
  <c r="S395" i="10"/>
  <c r="R395" i="10"/>
  <c r="Q395" i="10"/>
  <c r="P395" i="10"/>
  <c r="O395" i="10"/>
  <c r="W394" i="10"/>
  <c r="V394" i="10"/>
  <c r="T394" i="10"/>
  <c r="S394" i="10"/>
  <c r="R394" i="10"/>
  <c r="Q394" i="10"/>
  <c r="P394" i="10"/>
  <c r="O394" i="10"/>
  <c r="O393" i="10"/>
  <c r="X392" i="10"/>
  <c r="W392" i="10"/>
  <c r="V392" i="10"/>
  <c r="S392" i="10"/>
  <c r="R392" i="10"/>
  <c r="Q392" i="10"/>
  <c r="P392" i="10"/>
  <c r="O392" i="10"/>
  <c r="X391" i="10"/>
  <c r="W391" i="10"/>
  <c r="V391" i="10"/>
  <c r="U391" i="10"/>
  <c r="T391" i="10"/>
  <c r="S391" i="10"/>
  <c r="R391" i="10"/>
  <c r="Q391" i="10"/>
  <c r="P391" i="10"/>
  <c r="O391" i="10"/>
  <c r="R390" i="10"/>
  <c r="O390" i="10"/>
  <c r="O389" i="10"/>
  <c r="X388" i="10"/>
  <c r="W388" i="10"/>
  <c r="V388" i="10"/>
  <c r="U388" i="10"/>
  <c r="T388" i="10"/>
  <c r="S388" i="10"/>
  <c r="R388" i="10"/>
  <c r="O388" i="10"/>
  <c r="Q388" i="10" s="1"/>
  <c r="X387" i="10"/>
  <c r="Q387" i="10"/>
  <c r="P387" i="10"/>
  <c r="O387" i="10"/>
  <c r="O386" i="10"/>
  <c r="O385" i="10"/>
  <c r="X384" i="10"/>
  <c r="W384" i="10"/>
  <c r="V384" i="10"/>
  <c r="U384" i="10"/>
  <c r="O384" i="10"/>
  <c r="X383" i="10"/>
  <c r="W383" i="10"/>
  <c r="V383" i="10"/>
  <c r="U383" i="10"/>
  <c r="T383" i="10"/>
  <c r="S383" i="10"/>
  <c r="R383" i="10"/>
  <c r="Q383" i="10"/>
  <c r="P383" i="10"/>
  <c r="O383" i="10"/>
  <c r="Q382" i="10"/>
  <c r="P382" i="10"/>
  <c r="O382" i="10"/>
  <c r="W381" i="10"/>
  <c r="O381" i="10"/>
  <c r="O380" i="10"/>
  <c r="V380" i="10" s="1"/>
  <c r="W379" i="10"/>
  <c r="V379" i="10"/>
  <c r="U379" i="10"/>
  <c r="T379" i="10"/>
  <c r="S379" i="10"/>
  <c r="R379" i="10"/>
  <c r="P379" i="10"/>
  <c r="O379" i="10"/>
  <c r="X378" i="10"/>
  <c r="W378" i="10"/>
  <c r="V378" i="10"/>
  <c r="U378" i="10"/>
  <c r="T378" i="10"/>
  <c r="S378" i="10"/>
  <c r="R378" i="10"/>
  <c r="Q378" i="10"/>
  <c r="O378" i="10"/>
  <c r="P378" i="10" s="1"/>
  <c r="U377" i="10"/>
  <c r="T377" i="10"/>
  <c r="S377" i="10"/>
  <c r="R377" i="10"/>
  <c r="Q377" i="10"/>
  <c r="P377" i="10"/>
  <c r="O377" i="10"/>
  <c r="X376" i="10"/>
  <c r="W376" i="10"/>
  <c r="U376" i="10"/>
  <c r="T376" i="10"/>
  <c r="S376" i="10"/>
  <c r="R376" i="10"/>
  <c r="Q376" i="10"/>
  <c r="P376" i="10"/>
  <c r="O376" i="10"/>
  <c r="V376" i="10" s="1"/>
  <c r="X375" i="10"/>
  <c r="W375" i="10"/>
  <c r="U375" i="10"/>
  <c r="P375" i="10"/>
  <c r="O375" i="10"/>
  <c r="U374" i="10"/>
  <c r="T374" i="10"/>
  <c r="S374" i="10"/>
  <c r="R374" i="10"/>
  <c r="O374" i="10"/>
  <c r="X373" i="10"/>
  <c r="W373" i="10"/>
  <c r="V373" i="10"/>
  <c r="U373" i="10"/>
  <c r="T373" i="10"/>
  <c r="S373" i="10"/>
  <c r="Q373" i="10"/>
  <c r="P373" i="10"/>
  <c r="O373" i="10"/>
  <c r="R373" i="10" s="1"/>
  <c r="U372" i="10"/>
  <c r="T372" i="10"/>
  <c r="S372" i="10"/>
  <c r="R372" i="10"/>
  <c r="Q372" i="10"/>
  <c r="O372" i="10"/>
  <c r="X371" i="10"/>
  <c r="W371" i="10"/>
  <c r="U371" i="10"/>
  <c r="T371" i="10"/>
  <c r="S371" i="10"/>
  <c r="R371" i="10"/>
  <c r="Q371" i="10"/>
  <c r="P371" i="10"/>
  <c r="O371" i="10"/>
  <c r="V371" i="10" s="1"/>
  <c r="W370" i="10"/>
  <c r="V370" i="10"/>
  <c r="U370" i="10"/>
  <c r="P370" i="10"/>
  <c r="O370" i="10"/>
  <c r="X369" i="10"/>
  <c r="W369" i="10"/>
  <c r="V369" i="10"/>
  <c r="U369" i="10"/>
  <c r="T369" i="10"/>
  <c r="S369" i="10"/>
  <c r="R369" i="10"/>
  <c r="P369" i="10"/>
  <c r="O369" i="10"/>
  <c r="Q369" i="10" s="1"/>
  <c r="X368" i="10"/>
  <c r="W368" i="10"/>
  <c r="V368" i="10"/>
  <c r="U368" i="10"/>
  <c r="S368" i="10"/>
  <c r="R368" i="10"/>
  <c r="Q368" i="10"/>
  <c r="P368" i="10"/>
  <c r="O368" i="10"/>
  <c r="T368" i="10" s="1"/>
  <c r="T367" i="10"/>
  <c r="S367" i="10"/>
  <c r="R367" i="10"/>
  <c r="Q367" i="10"/>
  <c r="P367" i="10"/>
  <c r="O367" i="10"/>
  <c r="X366" i="10"/>
  <c r="W366" i="10"/>
  <c r="U366" i="10"/>
  <c r="T366" i="10"/>
  <c r="S366" i="10"/>
  <c r="R366" i="10"/>
  <c r="Q366" i="10"/>
  <c r="O366" i="10"/>
  <c r="W365" i="10"/>
  <c r="V365" i="10"/>
  <c r="U365" i="10"/>
  <c r="P365" i="10"/>
  <c r="O365" i="10"/>
  <c r="W364" i="10"/>
  <c r="V364" i="10"/>
  <c r="T364" i="10"/>
  <c r="R364" i="10"/>
  <c r="P364" i="10"/>
  <c r="O364" i="10"/>
  <c r="X363" i="10"/>
  <c r="W363" i="10"/>
  <c r="U363" i="10"/>
  <c r="T363" i="10"/>
  <c r="S363" i="10"/>
  <c r="R363" i="10"/>
  <c r="Q363" i="10"/>
  <c r="P363" i="10"/>
  <c r="O363" i="10"/>
  <c r="V363" i="10" s="1"/>
  <c r="R362" i="10"/>
  <c r="Q362" i="10"/>
  <c r="P362" i="10"/>
  <c r="O362" i="10"/>
  <c r="O361" i="10"/>
  <c r="O360" i="10"/>
  <c r="T359" i="10"/>
  <c r="S359" i="10"/>
  <c r="R359" i="10"/>
  <c r="P359" i="10"/>
  <c r="O359" i="10"/>
  <c r="X358" i="10"/>
  <c r="W358" i="10"/>
  <c r="V358" i="10"/>
  <c r="U358" i="10"/>
  <c r="T358" i="10"/>
  <c r="S358" i="10"/>
  <c r="R358" i="10"/>
  <c r="Q358" i="10"/>
  <c r="P358" i="10"/>
  <c r="O358" i="10"/>
  <c r="V357" i="10"/>
  <c r="U357" i="10"/>
  <c r="T357" i="10"/>
  <c r="S357" i="10"/>
  <c r="R357" i="10"/>
  <c r="Q357" i="10"/>
  <c r="P357" i="10"/>
  <c r="O357" i="10"/>
  <c r="W356" i="10"/>
  <c r="V356" i="10"/>
  <c r="U356" i="10"/>
  <c r="T356" i="10"/>
  <c r="S356" i="10"/>
  <c r="R356" i="10"/>
  <c r="Q356" i="10"/>
  <c r="P356" i="10"/>
  <c r="O356" i="10"/>
  <c r="X356" i="10" s="1"/>
  <c r="X355" i="10"/>
  <c r="W355" i="10"/>
  <c r="R355" i="10"/>
  <c r="Q355" i="10"/>
  <c r="P355" i="10"/>
  <c r="O355" i="10"/>
  <c r="T354" i="10"/>
  <c r="O354" i="10"/>
  <c r="X353" i="10"/>
  <c r="W353" i="10"/>
  <c r="V353" i="10"/>
  <c r="U353" i="10"/>
  <c r="T353" i="10"/>
  <c r="S353" i="10"/>
  <c r="R353" i="10"/>
  <c r="O353" i="10"/>
  <c r="Q353" i="10" s="1"/>
  <c r="Q352" i="10"/>
  <c r="P352" i="10"/>
  <c r="O352" i="10"/>
  <c r="X351" i="10"/>
  <c r="S351" i="10"/>
  <c r="Q351" i="10"/>
  <c r="P351" i="10"/>
  <c r="O351" i="10"/>
  <c r="O350" i="10"/>
  <c r="R350" i="10" s="1"/>
  <c r="X349" i="10"/>
  <c r="W349" i="10"/>
  <c r="V349" i="10"/>
  <c r="U349" i="10"/>
  <c r="T349" i="10"/>
  <c r="S349" i="10"/>
  <c r="R349" i="10"/>
  <c r="Q349" i="10"/>
  <c r="P349" i="10"/>
  <c r="O349" i="10"/>
  <c r="O348" i="10"/>
  <c r="P348" i="10" s="1"/>
  <c r="X347" i="10"/>
  <c r="W347" i="10"/>
  <c r="U347" i="10"/>
  <c r="T347" i="10"/>
  <c r="O347" i="10"/>
  <c r="X346" i="10"/>
  <c r="W346" i="10"/>
  <c r="V346" i="10"/>
  <c r="U346" i="10"/>
  <c r="T346" i="10"/>
  <c r="S346" i="10"/>
  <c r="R346" i="10"/>
  <c r="Q346" i="10"/>
  <c r="P346" i="10"/>
  <c r="O346" i="10"/>
  <c r="Q345" i="10"/>
  <c r="O345" i="10"/>
  <c r="O344" i="10"/>
  <c r="U344" i="10" s="1"/>
  <c r="X343" i="10"/>
  <c r="W343" i="10"/>
  <c r="R343" i="10"/>
  <c r="Q343" i="10"/>
  <c r="P343" i="10"/>
  <c r="O343" i="10"/>
  <c r="W342" i="10"/>
  <c r="V342" i="10"/>
  <c r="U342" i="10"/>
  <c r="T342" i="10"/>
  <c r="S342" i="10"/>
  <c r="R342" i="10"/>
  <c r="Q342" i="10"/>
  <c r="P342" i="10"/>
  <c r="O342" i="10"/>
  <c r="X342" i="10" s="1"/>
  <c r="X341" i="10"/>
  <c r="W341" i="10"/>
  <c r="V341" i="10"/>
  <c r="U341" i="10"/>
  <c r="T341" i="10"/>
  <c r="S341" i="10"/>
  <c r="R341" i="10"/>
  <c r="O341" i="10"/>
  <c r="Q341" i="10" s="1"/>
  <c r="X340" i="10"/>
  <c r="W340" i="10"/>
  <c r="V340" i="10"/>
  <c r="Q340" i="10"/>
  <c r="O340" i="10"/>
  <c r="W339" i="10"/>
  <c r="V339" i="10"/>
  <c r="U339" i="10"/>
  <c r="T339" i="10"/>
  <c r="R339" i="10"/>
  <c r="Q339" i="10"/>
  <c r="O339" i="10"/>
  <c r="O338" i="10"/>
  <c r="Q338" i="10" s="1"/>
  <c r="X337" i="10"/>
  <c r="S337" i="10"/>
  <c r="O337" i="10"/>
  <c r="O336" i="10"/>
  <c r="X335" i="10"/>
  <c r="W335" i="10"/>
  <c r="V335" i="10"/>
  <c r="U335" i="10"/>
  <c r="T335" i="10"/>
  <c r="S335" i="10"/>
  <c r="R335" i="10"/>
  <c r="Q335" i="10"/>
  <c r="P335" i="10"/>
  <c r="O335" i="10"/>
  <c r="X334" i="10"/>
  <c r="W334" i="10"/>
  <c r="V334" i="10"/>
  <c r="U334" i="10"/>
  <c r="T334" i="10"/>
  <c r="S334" i="10"/>
  <c r="R334" i="10"/>
  <c r="Q334" i="10"/>
  <c r="P334" i="10"/>
  <c r="O334" i="10"/>
  <c r="O333" i="10"/>
  <c r="X332" i="10"/>
  <c r="W332" i="10"/>
  <c r="V332" i="10"/>
  <c r="U332" i="10"/>
  <c r="T332" i="10"/>
  <c r="O332" i="10"/>
  <c r="X331" i="10"/>
  <c r="W331" i="10"/>
  <c r="R331" i="10"/>
  <c r="Q331" i="10"/>
  <c r="O331" i="10"/>
  <c r="V330" i="10"/>
  <c r="O330" i="10"/>
  <c r="X329" i="10"/>
  <c r="W329" i="10"/>
  <c r="V329" i="10"/>
  <c r="U329" i="10"/>
  <c r="T329" i="10"/>
  <c r="S329" i="10"/>
  <c r="R329" i="10"/>
  <c r="O329" i="10"/>
  <c r="Q329" i="10" s="1"/>
  <c r="W328" i="10"/>
  <c r="V328" i="10"/>
  <c r="U328" i="10"/>
  <c r="T328" i="10"/>
  <c r="S328" i="10"/>
  <c r="R328" i="10"/>
  <c r="P328" i="10"/>
  <c r="O328" i="10"/>
  <c r="X327" i="10"/>
  <c r="W327" i="10"/>
  <c r="V327" i="10"/>
  <c r="U327" i="10"/>
  <c r="T327" i="10"/>
  <c r="S327" i="10"/>
  <c r="R327" i="10"/>
  <c r="Q327" i="10"/>
  <c r="P327" i="10"/>
  <c r="O327" i="10"/>
  <c r="Q326" i="10"/>
  <c r="P326" i="10"/>
  <c r="O326" i="10"/>
  <c r="W325" i="10"/>
  <c r="U325" i="10"/>
  <c r="T325" i="10"/>
  <c r="R325" i="10"/>
  <c r="Q325" i="10"/>
  <c r="P325" i="10"/>
  <c r="O325" i="10"/>
  <c r="X324" i="10"/>
  <c r="W324" i="10"/>
  <c r="V324" i="10"/>
  <c r="U324" i="10"/>
  <c r="P324" i="10"/>
  <c r="O324" i="10"/>
  <c r="O323" i="10"/>
  <c r="X322" i="10"/>
  <c r="W322" i="10"/>
  <c r="V322" i="10"/>
  <c r="U322" i="10"/>
  <c r="T322" i="10"/>
  <c r="S322" i="10"/>
  <c r="R322" i="10"/>
  <c r="Q322" i="10"/>
  <c r="P322" i="10"/>
  <c r="O322" i="10"/>
  <c r="V321" i="10"/>
  <c r="U321" i="10"/>
  <c r="T321" i="10"/>
  <c r="S321" i="10"/>
  <c r="R321" i="10"/>
  <c r="Q321" i="10"/>
  <c r="P321" i="10"/>
  <c r="O321" i="10"/>
  <c r="W320" i="10"/>
  <c r="V320" i="10"/>
  <c r="U320" i="10"/>
  <c r="T320" i="10"/>
  <c r="S320" i="10"/>
  <c r="R320" i="10"/>
  <c r="Q320" i="10"/>
  <c r="P320" i="10"/>
  <c r="O320" i="10"/>
  <c r="X320" i="10" s="1"/>
  <c r="O319" i="10"/>
  <c r="O318" i="10"/>
  <c r="X317" i="10"/>
  <c r="W317" i="10"/>
  <c r="V317" i="10"/>
  <c r="U317" i="10"/>
  <c r="T317" i="10"/>
  <c r="S317" i="10"/>
  <c r="R317" i="10"/>
  <c r="O317" i="10"/>
  <c r="Q317" i="10" s="1"/>
  <c r="X316" i="10"/>
  <c r="W316" i="10"/>
  <c r="V316" i="10"/>
  <c r="U316" i="10"/>
  <c r="T316" i="10"/>
  <c r="O316" i="10"/>
  <c r="R316" i="10" s="1"/>
  <c r="O315" i="10"/>
  <c r="Q315" i="10" s="1"/>
  <c r="T314" i="10"/>
  <c r="S314" i="10"/>
  <c r="O314" i="10"/>
  <c r="X313" i="10"/>
  <c r="W313" i="10"/>
  <c r="V313" i="10"/>
  <c r="U313" i="10"/>
  <c r="T313" i="10"/>
  <c r="S313" i="10"/>
  <c r="R313" i="10"/>
  <c r="Q313" i="10"/>
  <c r="P313" i="10"/>
  <c r="O313" i="10"/>
  <c r="U312" i="10"/>
  <c r="P312" i="10"/>
  <c r="O312" i="10"/>
  <c r="X311" i="10"/>
  <c r="W311" i="10"/>
  <c r="V311" i="10"/>
  <c r="U311" i="10"/>
  <c r="T311" i="10"/>
  <c r="R311" i="10"/>
  <c r="Q311" i="10"/>
  <c r="P311" i="10"/>
  <c r="O311" i="10"/>
  <c r="S311" i="10" s="1"/>
  <c r="X310" i="10"/>
  <c r="W310" i="10"/>
  <c r="V310" i="10"/>
  <c r="U310" i="10"/>
  <c r="T310" i="10"/>
  <c r="S310" i="10"/>
  <c r="R310" i="10"/>
  <c r="Q310" i="10"/>
  <c r="P310" i="10"/>
  <c r="O310" i="10"/>
  <c r="U309" i="10"/>
  <c r="S309" i="10"/>
  <c r="R309" i="10"/>
  <c r="Q309" i="10"/>
  <c r="P309" i="10"/>
  <c r="O309" i="10"/>
  <c r="X308" i="10"/>
  <c r="V308" i="10"/>
  <c r="U308" i="10"/>
  <c r="T308" i="10"/>
  <c r="S308" i="10"/>
  <c r="R308" i="10"/>
  <c r="O308" i="10"/>
  <c r="W308" i="10" s="1"/>
  <c r="X307" i="10"/>
  <c r="W307" i="10"/>
  <c r="R307" i="10"/>
  <c r="Q307" i="10"/>
  <c r="P307" i="10"/>
  <c r="O307" i="10"/>
  <c r="W306" i="10"/>
  <c r="V306" i="10"/>
  <c r="U306" i="10"/>
  <c r="T306" i="10"/>
  <c r="S306" i="10"/>
  <c r="R306" i="10"/>
  <c r="Q306" i="10"/>
  <c r="P306" i="10"/>
  <c r="O306" i="10"/>
  <c r="X306" i="10" s="1"/>
  <c r="X305" i="10"/>
  <c r="W305" i="10"/>
  <c r="V305" i="10"/>
  <c r="U305" i="10"/>
  <c r="T305" i="10"/>
  <c r="S305" i="10"/>
  <c r="R305" i="10"/>
  <c r="O305" i="10"/>
  <c r="Q305" i="10" s="1"/>
  <c r="W304" i="10"/>
  <c r="V304" i="10"/>
  <c r="Q304" i="10"/>
  <c r="P304" i="10"/>
  <c r="O304" i="10"/>
  <c r="R303" i="10"/>
  <c r="Q303" i="10"/>
  <c r="O303" i="10"/>
  <c r="X302" i="10"/>
  <c r="T302" i="10"/>
  <c r="S302" i="10"/>
  <c r="R302" i="10"/>
  <c r="Q302" i="10"/>
  <c r="P302" i="10"/>
  <c r="O302" i="10"/>
  <c r="O301" i="10"/>
  <c r="P301" i="10" s="1"/>
  <c r="X300" i="10"/>
  <c r="W300" i="10"/>
  <c r="U300" i="10"/>
  <c r="T300" i="10"/>
  <c r="P300" i="10"/>
  <c r="O300" i="10"/>
  <c r="X299" i="10"/>
  <c r="W299" i="10"/>
  <c r="V299" i="10"/>
  <c r="U299" i="10"/>
  <c r="T299" i="10"/>
  <c r="S299" i="10"/>
  <c r="R299" i="10"/>
  <c r="Q299" i="10"/>
  <c r="P299" i="10"/>
  <c r="O299" i="10"/>
  <c r="X298" i="10"/>
  <c r="W298" i="10"/>
  <c r="V298" i="10"/>
  <c r="U298" i="10"/>
  <c r="T298" i="10"/>
  <c r="S298" i="10"/>
  <c r="R298" i="10"/>
  <c r="Q298" i="10"/>
  <c r="P298" i="10"/>
  <c r="O298" i="10"/>
  <c r="V297" i="10"/>
  <c r="U297" i="10"/>
  <c r="T297" i="10"/>
  <c r="S297" i="10"/>
  <c r="Q297" i="10"/>
  <c r="O297" i="10"/>
  <c r="W296" i="10"/>
  <c r="V296" i="10"/>
  <c r="Q296" i="10"/>
  <c r="P296" i="10"/>
  <c r="O296" i="10"/>
  <c r="X295" i="10"/>
  <c r="O295" i="10"/>
  <c r="O294" i="10"/>
  <c r="S294" i="10" s="1"/>
  <c r="X293" i="10"/>
  <c r="W293" i="10"/>
  <c r="V293" i="10"/>
  <c r="U293" i="10"/>
  <c r="T293" i="10"/>
  <c r="S293" i="10"/>
  <c r="R293" i="10"/>
  <c r="O293" i="10"/>
  <c r="Q293" i="10" s="1"/>
  <c r="O292" i="10"/>
  <c r="Q292" i="10" s="1"/>
  <c r="X291" i="10"/>
  <c r="W291" i="10"/>
  <c r="V291" i="10"/>
  <c r="U291" i="10"/>
  <c r="T291" i="10"/>
  <c r="S291" i="10"/>
  <c r="R291" i="10"/>
  <c r="Q291" i="10"/>
  <c r="O291" i="10"/>
  <c r="P291" i="10" s="1"/>
  <c r="X290" i="10"/>
  <c r="T290" i="10"/>
  <c r="S290" i="10"/>
  <c r="R290" i="10"/>
  <c r="Q290" i="10"/>
  <c r="P290" i="10"/>
  <c r="O290" i="10"/>
  <c r="O289" i="10"/>
  <c r="X288" i="10"/>
  <c r="W288" i="10"/>
  <c r="V288" i="10"/>
  <c r="U288" i="10"/>
  <c r="T288" i="10"/>
  <c r="O288" i="10"/>
  <c r="V287" i="10"/>
  <c r="U287" i="10"/>
  <c r="O287" i="10"/>
  <c r="X286" i="10"/>
  <c r="W286" i="10"/>
  <c r="V286" i="10"/>
  <c r="U286" i="10"/>
  <c r="T286" i="10"/>
  <c r="S286" i="10"/>
  <c r="R286" i="10"/>
  <c r="Q286" i="10"/>
  <c r="P286" i="10"/>
  <c r="O286" i="10"/>
  <c r="R285" i="10"/>
  <c r="Q285" i="10"/>
  <c r="P285" i="10"/>
  <c r="O285" i="10"/>
  <c r="U284" i="10"/>
  <c r="S284" i="10"/>
  <c r="R284" i="10"/>
  <c r="Q284" i="10"/>
  <c r="P284" i="10"/>
  <c r="O284" i="10"/>
  <c r="X283" i="10"/>
  <c r="W283" i="10"/>
  <c r="V283" i="10"/>
  <c r="R283" i="10"/>
  <c r="Q283" i="10"/>
  <c r="P283" i="10"/>
  <c r="O283" i="10"/>
  <c r="T282" i="10"/>
  <c r="S282" i="10"/>
  <c r="R282" i="10"/>
  <c r="Q282" i="10"/>
  <c r="P282" i="10"/>
  <c r="O282" i="10"/>
  <c r="X281" i="10"/>
  <c r="W281" i="10"/>
  <c r="V281" i="10"/>
  <c r="U281" i="10"/>
  <c r="T281" i="10"/>
  <c r="S281" i="10"/>
  <c r="R281" i="10"/>
  <c r="O281" i="10"/>
  <c r="Q281" i="10" s="1"/>
  <c r="X280" i="10"/>
  <c r="W280" i="10"/>
  <c r="V280" i="10"/>
  <c r="U280" i="10"/>
  <c r="O280" i="10"/>
  <c r="O279" i="10"/>
  <c r="X278" i="10"/>
  <c r="S278" i="10"/>
  <c r="R278" i="10"/>
  <c r="Q278" i="10"/>
  <c r="P278" i="10"/>
  <c r="O278" i="10"/>
  <c r="X277" i="10"/>
  <c r="W277" i="10"/>
  <c r="R277" i="10"/>
  <c r="Q277" i="10"/>
  <c r="P277" i="10"/>
  <c r="O277" i="10"/>
  <c r="O276" i="10"/>
  <c r="X275" i="10"/>
  <c r="W275" i="10"/>
  <c r="V275" i="10"/>
  <c r="U275" i="10"/>
  <c r="T275" i="10"/>
  <c r="S275" i="10"/>
  <c r="R275" i="10"/>
  <c r="Q275" i="10"/>
  <c r="P275" i="10"/>
  <c r="O275" i="10"/>
  <c r="X274" i="10"/>
  <c r="W274" i="10"/>
  <c r="V274" i="10"/>
  <c r="U274" i="10"/>
  <c r="T274" i="10"/>
  <c r="S274" i="10"/>
  <c r="R274" i="10"/>
  <c r="Q274" i="10"/>
  <c r="P274" i="10"/>
  <c r="O274" i="10"/>
  <c r="T273" i="10"/>
  <c r="S273" i="10"/>
  <c r="R273" i="10"/>
  <c r="Q273" i="10"/>
  <c r="P273" i="10"/>
  <c r="O273" i="10"/>
  <c r="O272" i="10"/>
  <c r="X271" i="10"/>
  <c r="W271" i="10"/>
  <c r="V271" i="10"/>
  <c r="R271" i="10"/>
  <c r="Q271" i="10"/>
  <c r="P271" i="10"/>
  <c r="O271" i="10"/>
  <c r="O270" i="10"/>
  <c r="X269" i="10"/>
  <c r="W269" i="10"/>
  <c r="V269" i="10"/>
  <c r="U269" i="10"/>
  <c r="T269" i="10"/>
  <c r="S269" i="10"/>
  <c r="R269" i="10"/>
  <c r="O269" i="10"/>
  <c r="Q269" i="10" s="1"/>
  <c r="X268" i="10"/>
  <c r="W268" i="10"/>
  <c r="V268" i="10"/>
  <c r="U268" i="10"/>
  <c r="T268" i="10"/>
  <c r="S268" i="10"/>
  <c r="Q268" i="10"/>
  <c r="P268" i="10"/>
  <c r="O268" i="10"/>
  <c r="R268" i="10" s="1"/>
  <c r="X267" i="10"/>
  <c r="W267" i="10"/>
  <c r="V267" i="10"/>
  <c r="U267" i="10"/>
  <c r="T267" i="10"/>
  <c r="S267" i="10"/>
  <c r="R267" i="10"/>
  <c r="Q267" i="10"/>
  <c r="P267" i="10"/>
  <c r="O267" i="10"/>
  <c r="S266" i="10"/>
  <c r="R266" i="10"/>
  <c r="P266" i="10"/>
  <c r="O266" i="10"/>
  <c r="X265" i="10"/>
  <c r="W265" i="10"/>
  <c r="V265" i="10"/>
  <c r="T265" i="10"/>
  <c r="S265" i="10"/>
  <c r="R265" i="10"/>
  <c r="Q265" i="10"/>
  <c r="P265" i="10"/>
  <c r="O265" i="10"/>
  <c r="U265" i="10" s="1"/>
  <c r="X264" i="10"/>
  <c r="W264" i="10"/>
  <c r="V264" i="10"/>
  <c r="U264" i="10"/>
  <c r="T264" i="10"/>
  <c r="P264" i="10"/>
  <c r="O264" i="10"/>
  <c r="V263" i="10"/>
  <c r="U263" i="10"/>
  <c r="T263" i="10"/>
  <c r="O263" i="10"/>
  <c r="X262" i="10"/>
  <c r="W262" i="10"/>
  <c r="V262" i="10"/>
  <c r="U262" i="10"/>
  <c r="T262" i="10"/>
  <c r="S262" i="10"/>
  <c r="R262" i="10"/>
  <c r="Q262" i="10"/>
  <c r="P262" i="10"/>
  <c r="O262" i="10"/>
  <c r="P261" i="10"/>
  <c r="O261" i="10"/>
  <c r="O260" i="10"/>
  <c r="X259" i="10"/>
  <c r="W259" i="10"/>
  <c r="V259" i="10"/>
  <c r="R259" i="10"/>
  <c r="Q259" i="10"/>
  <c r="P259" i="10"/>
  <c r="O259" i="10"/>
  <c r="X258" i="10"/>
  <c r="S258" i="10"/>
  <c r="R258" i="10"/>
  <c r="O258" i="10"/>
  <c r="X257" i="10"/>
  <c r="W257" i="10"/>
  <c r="V257" i="10"/>
  <c r="U257" i="10"/>
  <c r="T257" i="10"/>
  <c r="S257" i="10"/>
  <c r="R257" i="10"/>
  <c r="O257" i="10"/>
  <c r="Q257" i="10" s="1"/>
  <c r="X256" i="10"/>
  <c r="W256" i="10"/>
  <c r="V256" i="10"/>
  <c r="U256" i="10"/>
  <c r="T256" i="10"/>
  <c r="S256" i="10"/>
  <c r="R256" i="10"/>
  <c r="Q256" i="10"/>
  <c r="P256" i="10"/>
  <c r="O256" i="10"/>
  <c r="W255" i="10"/>
  <c r="V255" i="10"/>
  <c r="U255" i="10"/>
  <c r="T255" i="10"/>
  <c r="S255" i="10"/>
  <c r="R255" i="10"/>
  <c r="Q255" i="10"/>
  <c r="P255" i="10"/>
  <c r="O255" i="10"/>
  <c r="X255" i="10" s="1"/>
  <c r="X254" i="10"/>
  <c r="T254" i="10"/>
  <c r="S254" i="10"/>
  <c r="R254" i="10"/>
  <c r="Q254" i="10"/>
  <c r="P254" i="10"/>
  <c r="O254" i="10"/>
  <c r="O253" i="10"/>
  <c r="W253" i="10" s="1"/>
  <c r="X252" i="10"/>
  <c r="W252" i="10"/>
  <c r="V252" i="10"/>
  <c r="U252" i="10"/>
  <c r="T252" i="10"/>
  <c r="P252" i="10"/>
  <c r="O252" i="10"/>
  <c r="W251" i="10"/>
  <c r="V251" i="10"/>
  <c r="U251" i="10"/>
  <c r="T251" i="10"/>
  <c r="S251" i="10"/>
  <c r="O251" i="10"/>
  <c r="X251" i="10" s="1"/>
  <c r="X250" i="10"/>
  <c r="W250" i="10"/>
  <c r="V250" i="10"/>
  <c r="U250" i="10"/>
  <c r="T250" i="10"/>
  <c r="S250" i="10"/>
  <c r="R250" i="10"/>
  <c r="Q250" i="10"/>
  <c r="P250" i="10"/>
  <c r="O250" i="10"/>
  <c r="V249" i="10"/>
  <c r="O249" i="10"/>
  <c r="X248" i="10"/>
  <c r="W248" i="10"/>
  <c r="V248" i="10"/>
  <c r="U248" i="10"/>
  <c r="T248" i="10"/>
  <c r="S248" i="10"/>
  <c r="R248" i="10"/>
  <c r="Q248" i="10"/>
  <c r="P248" i="10"/>
  <c r="O248" i="10"/>
  <c r="V247" i="10"/>
  <c r="Q247" i="10"/>
  <c r="O247" i="10"/>
  <c r="X246" i="10"/>
  <c r="W246" i="10"/>
  <c r="Q246" i="10"/>
  <c r="P246" i="10"/>
  <c r="O246" i="10"/>
  <c r="X245" i="10"/>
  <c r="W245" i="10"/>
  <c r="V245" i="10"/>
  <c r="U245" i="10"/>
  <c r="T245" i="10"/>
  <c r="S245" i="10"/>
  <c r="R245" i="10"/>
  <c r="O245" i="10"/>
  <c r="Q245" i="10" s="1"/>
  <c r="R244" i="10"/>
  <c r="Q244" i="10"/>
  <c r="O244" i="10"/>
  <c r="T243" i="10"/>
  <c r="S243" i="10"/>
  <c r="Q243" i="10"/>
  <c r="O243" i="10"/>
  <c r="Q242" i="10"/>
  <c r="P242" i="10"/>
  <c r="O242" i="10"/>
  <c r="U241" i="10"/>
  <c r="T241" i="10"/>
  <c r="R241" i="10"/>
  <c r="Q241" i="10"/>
  <c r="P241" i="10"/>
  <c r="O241" i="10"/>
  <c r="X240" i="10"/>
  <c r="W240" i="10"/>
  <c r="O240" i="10"/>
  <c r="O239" i="10"/>
  <c r="X238" i="10"/>
  <c r="W238" i="10"/>
  <c r="T238" i="10"/>
  <c r="S238" i="10"/>
  <c r="R238" i="10"/>
  <c r="Q238" i="10"/>
  <c r="O238" i="10"/>
  <c r="W237" i="10"/>
  <c r="V237" i="10"/>
  <c r="U237" i="10"/>
  <c r="T237" i="10"/>
  <c r="O237" i="10"/>
  <c r="U236" i="10"/>
  <c r="T236" i="10"/>
  <c r="O236" i="10"/>
  <c r="O235" i="10"/>
  <c r="T234" i="10"/>
  <c r="S234" i="10"/>
  <c r="R234" i="10"/>
  <c r="Q234" i="10"/>
  <c r="P234" i="10"/>
  <c r="O234" i="10"/>
  <c r="O233" i="10"/>
  <c r="X232" i="10"/>
  <c r="O232" i="10"/>
  <c r="X231" i="10"/>
  <c r="W231" i="10"/>
  <c r="V231" i="10"/>
  <c r="O231" i="10"/>
  <c r="Q231" i="10" s="1"/>
  <c r="O230" i="10"/>
  <c r="R229" i="10"/>
  <c r="Q229" i="10"/>
  <c r="O229" i="10"/>
  <c r="Q228" i="10"/>
  <c r="O228" i="10"/>
  <c r="O227" i="10"/>
  <c r="X226" i="10"/>
  <c r="W226" i="10"/>
  <c r="V226" i="10"/>
  <c r="U226" i="10"/>
  <c r="T226" i="10"/>
  <c r="S226" i="10"/>
  <c r="R226" i="10"/>
  <c r="P226" i="10"/>
  <c r="O226" i="10"/>
  <c r="Q226" i="10" s="1"/>
  <c r="W225" i="10"/>
  <c r="V225" i="10"/>
  <c r="U225" i="10"/>
  <c r="T225" i="10"/>
  <c r="S225" i="10"/>
  <c r="R225" i="10"/>
  <c r="Q225" i="10"/>
  <c r="P225" i="10"/>
  <c r="O225" i="10"/>
  <c r="X225" i="10" s="1"/>
  <c r="O224" i="10"/>
  <c r="O223" i="10"/>
  <c r="R223" i="10" s="1"/>
  <c r="O222" i="10"/>
  <c r="X221" i="10"/>
  <c r="W221" i="10"/>
  <c r="V221" i="10"/>
  <c r="U221" i="10"/>
  <c r="T221" i="10"/>
  <c r="S221" i="10"/>
  <c r="O221" i="10"/>
  <c r="O220" i="10"/>
  <c r="R220" i="10" s="1"/>
  <c r="S219" i="10"/>
  <c r="R219" i="10"/>
  <c r="Q219" i="10"/>
  <c r="P219" i="10"/>
  <c r="O219" i="10"/>
  <c r="X218" i="10"/>
  <c r="W218" i="10"/>
  <c r="T218" i="10"/>
  <c r="S218" i="10"/>
  <c r="R218" i="10"/>
  <c r="Q218" i="10"/>
  <c r="O218" i="10"/>
  <c r="W217" i="10"/>
  <c r="V217" i="10"/>
  <c r="U217" i="10"/>
  <c r="T217" i="10"/>
  <c r="O217" i="10"/>
  <c r="O216" i="10"/>
  <c r="S216" i="10" s="1"/>
  <c r="X215" i="10"/>
  <c r="W215" i="10"/>
  <c r="V215" i="10"/>
  <c r="U215" i="10"/>
  <c r="T215" i="10"/>
  <c r="S215" i="10"/>
  <c r="R215" i="10"/>
  <c r="Q215" i="10"/>
  <c r="O215" i="10"/>
  <c r="P215" i="10" s="1"/>
  <c r="Q214" i="10"/>
  <c r="P214" i="10"/>
  <c r="O214" i="10"/>
  <c r="Q213" i="10"/>
  <c r="O213" i="10"/>
  <c r="O212" i="10"/>
  <c r="T212" i="10" s="1"/>
  <c r="X211" i="10"/>
  <c r="O211" i="10"/>
  <c r="W210" i="10"/>
  <c r="V210" i="10"/>
  <c r="U210" i="10"/>
  <c r="T210" i="10"/>
  <c r="S210" i="10"/>
  <c r="Q210" i="10"/>
  <c r="P210" i="10"/>
  <c r="O210" i="10"/>
  <c r="R210" i="10" s="1"/>
  <c r="R209" i="10"/>
  <c r="Q209" i="10"/>
  <c r="O209" i="10"/>
  <c r="X208" i="10"/>
  <c r="W208" i="10"/>
  <c r="Q208" i="10"/>
  <c r="O208" i="10"/>
  <c r="X207" i="10"/>
  <c r="O207" i="10"/>
  <c r="W206" i="10"/>
  <c r="U206" i="10"/>
  <c r="T206" i="10"/>
  <c r="S206" i="10"/>
  <c r="R206" i="10"/>
  <c r="Q206" i="10"/>
  <c r="O206" i="10"/>
  <c r="Q205" i="10"/>
  <c r="P205" i="10"/>
  <c r="O205" i="10"/>
  <c r="O204" i="10"/>
  <c r="O203" i="10"/>
  <c r="P203" i="10" s="1"/>
  <c r="X202" i="10"/>
  <c r="W202" i="10"/>
  <c r="V202" i="10"/>
  <c r="U202" i="10"/>
  <c r="O202" i="10"/>
  <c r="O201" i="10"/>
  <c r="X200" i="10"/>
  <c r="W200" i="10"/>
  <c r="U200" i="10"/>
  <c r="T200" i="10"/>
  <c r="S200" i="10"/>
  <c r="R200" i="10"/>
  <c r="O200" i="10"/>
  <c r="V200" i="10" s="1"/>
  <c r="S199" i="10"/>
  <c r="R199" i="10"/>
  <c r="Q199" i="10"/>
  <c r="P199" i="10"/>
  <c r="O199" i="10"/>
  <c r="O198" i="10"/>
  <c r="X197" i="10"/>
  <c r="W197" i="10"/>
  <c r="V197" i="10"/>
  <c r="U197" i="10"/>
  <c r="T197" i="10"/>
  <c r="S197" i="10"/>
  <c r="R197" i="10"/>
  <c r="O197" i="10"/>
  <c r="P197" i="10" s="1"/>
  <c r="X196" i="10"/>
  <c r="W196" i="10"/>
  <c r="V196" i="10"/>
  <c r="U196" i="10"/>
  <c r="T196" i="10"/>
  <c r="S196" i="10"/>
  <c r="O196" i="10"/>
  <c r="P196" i="10" s="1"/>
  <c r="X195" i="10"/>
  <c r="W195" i="10"/>
  <c r="V195" i="10"/>
  <c r="U195" i="10"/>
  <c r="T195" i="10"/>
  <c r="S195" i="10"/>
  <c r="R195" i="10"/>
  <c r="Q195" i="10"/>
  <c r="P195" i="10"/>
  <c r="O195" i="10"/>
  <c r="O194" i="10"/>
  <c r="X193" i="10"/>
  <c r="W193" i="10"/>
  <c r="V193" i="10"/>
  <c r="T193" i="10"/>
  <c r="S193" i="10"/>
  <c r="R193" i="10"/>
  <c r="O193" i="10"/>
  <c r="U193" i="10" s="1"/>
  <c r="X192" i="10"/>
  <c r="W192" i="10"/>
  <c r="V192" i="10"/>
  <c r="U192" i="10"/>
  <c r="T192" i="10"/>
  <c r="S192" i="10"/>
  <c r="Q192" i="10"/>
  <c r="O192" i="10"/>
  <c r="R192" i="10" s="1"/>
  <c r="U191" i="10"/>
  <c r="T191" i="10"/>
  <c r="S191" i="10"/>
  <c r="R191" i="10"/>
  <c r="Q191" i="10"/>
  <c r="O191" i="10"/>
  <c r="X190" i="10"/>
  <c r="W190" i="10"/>
  <c r="R190" i="10"/>
  <c r="O190" i="10"/>
  <c r="O189" i="10"/>
  <c r="W188" i="10"/>
  <c r="Q188" i="10"/>
  <c r="O188" i="10"/>
  <c r="X187" i="10"/>
  <c r="W187" i="10"/>
  <c r="V187" i="10"/>
  <c r="U187" i="10"/>
  <c r="S187" i="10"/>
  <c r="R187" i="10"/>
  <c r="Q187" i="10"/>
  <c r="O187" i="10"/>
  <c r="T187" i="10" s="1"/>
  <c r="O186" i="10"/>
  <c r="P186" i="10" s="1"/>
  <c r="X185" i="10"/>
  <c r="W185" i="10"/>
  <c r="V185" i="10"/>
  <c r="U185" i="10"/>
  <c r="T185" i="10"/>
  <c r="S185" i="10"/>
  <c r="R185" i="10"/>
  <c r="Q185" i="10"/>
  <c r="O185" i="10"/>
  <c r="P185" i="10" s="1"/>
  <c r="O184" i="10"/>
  <c r="Q183" i="10"/>
  <c r="P183" i="10"/>
  <c r="O183" i="10"/>
  <c r="X182" i="10"/>
  <c r="W182" i="10"/>
  <c r="U182" i="10"/>
  <c r="T182" i="10"/>
  <c r="S182" i="10"/>
  <c r="R182" i="10"/>
  <c r="Q182" i="10"/>
  <c r="O182" i="10"/>
  <c r="V182" i="10" s="1"/>
  <c r="V181" i="10"/>
  <c r="U181" i="10"/>
  <c r="T181" i="10"/>
  <c r="S181" i="10"/>
  <c r="R181" i="10"/>
  <c r="Q181" i="10"/>
  <c r="P181" i="10"/>
  <c r="O181" i="10"/>
  <c r="Q180" i="10"/>
  <c r="P180" i="10"/>
  <c r="O180" i="10"/>
  <c r="X179" i="10"/>
  <c r="S179" i="10"/>
  <c r="R179" i="10"/>
  <c r="Q179" i="10"/>
  <c r="O179" i="10"/>
  <c r="O178" i="10"/>
  <c r="W177" i="10"/>
  <c r="V177" i="10"/>
  <c r="U177" i="10"/>
  <c r="T177" i="10"/>
  <c r="S177" i="10"/>
  <c r="R177" i="10"/>
  <c r="Q177" i="10"/>
  <c r="O177" i="10"/>
  <c r="X177" i="10" s="1"/>
  <c r="X176" i="10"/>
  <c r="W176" i="10"/>
  <c r="V176" i="10"/>
  <c r="Q176" i="10"/>
  <c r="P176" i="10"/>
  <c r="O176" i="10"/>
  <c r="V175" i="10"/>
  <c r="U175" i="10"/>
  <c r="O175" i="10"/>
  <c r="X174" i="10"/>
  <c r="S174" i="10"/>
  <c r="R174" i="10"/>
  <c r="Q174" i="10"/>
  <c r="P174" i="10"/>
  <c r="O174" i="10"/>
  <c r="R173" i="10"/>
  <c r="Q173" i="10"/>
  <c r="O173" i="10"/>
  <c r="X172" i="10"/>
  <c r="W172" i="10"/>
  <c r="V172" i="10"/>
  <c r="U172" i="10"/>
  <c r="T172" i="10"/>
  <c r="S172" i="10"/>
  <c r="R172" i="10"/>
  <c r="Q172" i="10"/>
  <c r="O172" i="10"/>
  <c r="P172" i="10" s="1"/>
  <c r="X171" i="10"/>
  <c r="W171" i="10"/>
  <c r="V171" i="10"/>
  <c r="U171" i="10"/>
  <c r="T171" i="10"/>
  <c r="S171" i="10"/>
  <c r="R171" i="10"/>
  <c r="Q171" i="10"/>
  <c r="P171" i="10"/>
  <c r="O171" i="10"/>
  <c r="S170" i="10"/>
  <c r="R170" i="10"/>
  <c r="Q170" i="10"/>
  <c r="P170" i="10"/>
  <c r="O170" i="10"/>
  <c r="X169" i="10"/>
  <c r="O169" i="10"/>
  <c r="X168" i="10"/>
  <c r="W168" i="10"/>
  <c r="V168" i="10"/>
  <c r="U168" i="10"/>
  <c r="T168" i="10"/>
  <c r="S168" i="10"/>
  <c r="Q168" i="10"/>
  <c r="P168" i="10"/>
  <c r="O168" i="10"/>
  <c r="R168" i="10" s="1"/>
  <c r="X167" i="10"/>
  <c r="W167" i="10"/>
  <c r="V167" i="10"/>
  <c r="U167" i="10"/>
  <c r="T167" i="10"/>
  <c r="S167" i="10"/>
  <c r="R167" i="10"/>
  <c r="Q167" i="10"/>
  <c r="O167" i="10"/>
  <c r="P167" i="10" s="1"/>
  <c r="X166" i="10"/>
  <c r="W166" i="10"/>
  <c r="Q166" i="10"/>
  <c r="O166" i="10"/>
  <c r="U165" i="10"/>
  <c r="P165" i="10"/>
  <c r="O165" i="10"/>
  <c r="X164" i="10"/>
  <c r="O164" i="10"/>
  <c r="X163" i="10"/>
  <c r="V163" i="10"/>
  <c r="U163" i="10"/>
  <c r="S163" i="10"/>
  <c r="R163" i="10"/>
  <c r="Q163" i="10"/>
  <c r="P163" i="10"/>
  <c r="O163" i="10"/>
  <c r="X162" i="10"/>
  <c r="W162" i="10"/>
  <c r="V162" i="10"/>
  <c r="U162" i="10"/>
  <c r="T162" i="10"/>
  <c r="S162" i="10"/>
  <c r="R162" i="10"/>
  <c r="Q162" i="10"/>
  <c r="O162" i="10"/>
  <c r="P162" i="10" s="1"/>
  <c r="O161" i="10"/>
  <c r="X160" i="10"/>
  <c r="W160" i="10"/>
  <c r="V160" i="10"/>
  <c r="U160" i="10"/>
  <c r="T160" i="10"/>
  <c r="S160" i="10"/>
  <c r="R160" i="10"/>
  <c r="Q160" i="10"/>
  <c r="P160" i="10"/>
  <c r="O160" i="10"/>
  <c r="O159" i="10"/>
  <c r="P159" i="10" s="1"/>
  <c r="X158" i="10"/>
  <c r="W158" i="10"/>
  <c r="U158" i="10"/>
  <c r="T158" i="10"/>
  <c r="S158" i="10"/>
  <c r="R158" i="10"/>
  <c r="P158" i="10"/>
  <c r="O158" i="10"/>
  <c r="X157" i="10"/>
  <c r="W157" i="10"/>
  <c r="V157" i="10"/>
  <c r="U157" i="10"/>
  <c r="T157" i="10"/>
  <c r="S157" i="10"/>
  <c r="R157" i="10"/>
  <c r="Q157" i="10"/>
  <c r="O157" i="10"/>
  <c r="P157" i="10" s="1"/>
  <c r="Q156" i="10"/>
  <c r="P156" i="10"/>
  <c r="O156" i="10"/>
  <c r="X155" i="10"/>
  <c r="W155" i="10"/>
  <c r="V155" i="10"/>
  <c r="T155" i="10"/>
  <c r="S155" i="10"/>
  <c r="R155" i="10"/>
  <c r="Q155" i="10"/>
  <c r="P155" i="10"/>
  <c r="O155" i="10"/>
  <c r="U155" i="10" s="1"/>
  <c r="X154" i="10"/>
  <c r="W154" i="10"/>
  <c r="S154" i="10"/>
  <c r="R154" i="10"/>
  <c r="Q154" i="10"/>
  <c r="O154" i="10"/>
  <c r="O153" i="10"/>
  <c r="V153" i="10" s="1"/>
  <c r="X152" i="10"/>
  <c r="W152" i="10"/>
  <c r="V152" i="10"/>
  <c r="U152" i="10"/>
  <c r="T152" i="10"/>
  <c r="S152" i="10"/>
  <c r="R152" i="10"/>
  <c r="Q152" i="10"/>
  <c r="O152" i="10"/>
  <c r="P152" i="10" s="1"/>
  <c r="O151" i="10"/>
  <c r="P151" i="10" s="1"/>
  <c r="X150" i="10"/>
  <c r="W150" i="10"/>
  <c r="V150" i="10"/>
  <c r="O150" i="10"/>
  <c r="O149" i="10"/>
  <c r="S149" i="10" s="1"/>
  <c r="O148" i="10"/>
  <c r="X147" i="10"/>
  <c r="W147" i="10"/>
  <c r="V147" i="10"/>
  <c r="U147" i="10"/>
  <c r="T147" i="10"/>
  <c r="S147" i="10"/>
  <c r="R147" i="10"/>
  <c r="Q147" i="10"/>
  <c r="O147" i="10"/>
  <c r="P147" i="10" s="1"/>
  <c r="X146" i="10"/>
  <c r="W146" i="10"/>
  <c r="U146" i="10"/>
  <c r="T146" i="10"/>
  <c r="S146" i="10"/>
  <c r="R146" i="10"/>
  <c r="Q146" i="10"/>
  <c r="P146" i="10"/>
  <c r="O146" i="10"/>
  <c r="V146" i="10" s="1"/>
  <c r="O145" i="10"/>
  <c r="Q145" i="10" s="1"/>
  <c r="X144" i="10"/>
  <c r="S144" i="10"/>
  <c r="Q144" i="10"/>
  <c r="P144" i="10"/>
  <c r="O144" i="10"/>
  <c r="X143" i="10"/>
  <c r="W143" i="10"/>
  <c r="V143" i="10"/>
  <c r="U143" i="10"/>
  <c r="T143" i="10"/>
  <c r="S143" i="10"/>
  <c r="R143" i="10"/>
  <c r="O143" i="10"/>
  <c r="Q143" i="10" s="1"/>
  <c r="X142" i="10"/>
  <c r="W142" i="10"/>
  <c r="V142" i="10"/>
  <c r="U142" i="10"/>
  <c r="T142" i="10"/>
  <c r="S142" i="10"/>
  <c r="R142" i="10"/>
  <c r="Q142" i="10"/>
  <c r="O142" i="10"/>
  <c r="P142" i="10" s="1"/>
  <c r="V141" i="10"/>
  <c r="U141" i="10"/>
  <c r="T141" i="10"/>
  <c r="S141" i="10"/>
  <c r="R141" i="10"/>
  <c r="Q141" i="10"/>
  <c r="P141" i="10"/>
  <c r="O141" i="10"/>
  <c r="O140" i="10"/>
  <c r="V140" i="10" s="1"/>
  <c r="X139" i="10"/>
  <c r="W139" i="10"/>
  <c r="R139" i="10"/>
  <c r="Q139" i="10"/>
  <c r="P139" i="10"/>
  <c r="O139" i="10"/>
  <c r="V138" i="10"/>
  <c r="U138" i="10"/>
  <c r="T138" i="10"/>
  <c r="S138" i="10"/>
  <c r="R138" i="10"/>
  <c r="Q138" i="10"/>
  <c r="P138" i="10"/>
  <c r="O138" i="10"/>
  <c r="X138" i="10" s="1"/>
  <c r="X137" i="10"/>
  <c r="W137" i="10"/>
  <c r="V137" i="10"/>
  <c r="U137" i="10"/>
  <c r="T137" i="10"/>
  <c r="S137" i="10"/>
  <c r="R137" i="10"/>
  <c r="Q137" i="10"/>
  <c r="O137" i="10"/>
  <c r="P137" i="10" s="1"/>
  <c r="W136" i="10"/>
  <c r="O136" i="10"/>
  <c r="X135" i="10"/>
  <c r="W135" i="10"/>
  <c r="V135" i="10"/>
  <c r="U135" i="10"/>
  <c r="T135" i="10"/>
  <c r="S135" i="10"/>
  <c r="O135" i="10"/>
  <c r="W134" i="10"/>
  <c r="T134" i="10"/>
  <c r="O134" i="10"/>
  <c r="O133" i="10"/>
  <c r="X132" i="10"/>
  <c r="W132" i="10"/>
  <c r="S132" i="10"/>
  <c r="P132" i="10"/>
  <c r="O132" i="10"/>
  <c r="U131" i="10"/>
  <c r="T131" i="10"/>
  <c r="S131" i="10"/>
  <c r="Q131" i="10"/>
  <c r="P131" i="10"/>
  <c r="O131" i="10"/>
  <c r="X130" i="10"/>
  <c r="W130" i="10"/>
  <c r="V130" i="10"/>
  <c r="U130" i="10"/>
  <c r="T130" i="10"/>
  <c r="S130" i="10"/>
  <c r="R130" i="10"/>
  <c r="Q130" i="10"/>
  <c r="O130" i="10"/>
  <c r="P130" i="10" s="1"/>
  <c r="U129" i="10"/>
  <c r="T129" i="10"/>
  <c r="S129" i="10"/>
  <c r="R129" i="10"/>
  <c r="Q129" i="10"/>
  <c r="P129" i="10"/>
  <c r="O129" i="10"/>
  <c r="U128" i="10"/>
  <c r="T128" i="10"/>
  <c r="S128" i="10"/>
  <c r="R128" i="10"/>
  <c r="Q128" i="10"/>
  <c r="O128" i="10"/>
  <c r="X127" i="10"/>
  <c r="W127" i="10"/>
  <c r="V127" i="10"/>
  <c r="U127" i="10"/>
  <c r="O127" i="10"/>
  <c r="V126" i="10"/>
  <c r="U126" i="10"/>
  <c r="T126" i="10"/>
  <c r="S126" i="10"/>
  <c r="R126" i="10"/>
  <c r="Q126" i="10"/>
  <c r="O126" i="10"/>
  <c r="P126" i="10" s="1"/>
  <c r="X125" i="10"/>
  <c r="W125" i="10"/>
  <c r="V125" i="10"/>
  <c r="U125" i="10"/>
  <c r="T125" i="10"/>
  <c r="S125" i="10"/>
  <c r="R125" i="10"/>
  <c r="Q125" i="10"/>
  <c r="O125" i="10"/>
  <c r="P125" i="10" s="1"/>
  <c r="X124" i="10"/>
  <c r="T124" i="10"/>
  <c r="S124" i="10"/>
  <c r="R124" i="10"/>
  <c r="O124" i="10"/>
  <c r="W123" i="10"/>
  <c r="V123" i="10"/>
  <c r="T123" i="10"/>
  <c r="S123" i="10"/>
  <c r="R123" i="10"/>
  <c r="Q123" i="10"/>
  <c r="P123" i="10"/>
  <c r="O123" i="10"/>
  <c r="U123" i="10" s="1"/>
  <c r="X122" i="10"/>
  <c r="W122" i="10"/>
  <c r="T122" i="10"/>
  <c r="S122" i="10"/>
  <c r="R122" i="10"/>
  <c r="O122" i="10"/>
  <c r="X121" i="10"/>
  <c r="W121" i="10"/>
  <c r="V121" i="10"/>
  <c r="U121" i="10"/>
  <c r="T121" i="10"/>
  <c r="O121" i="10"/>
  <c r="S121" i="10" s="1"/>
  <c r="X120" i="10"/>
  <c r="W120" i="10"/>
  <c r="V120" i="10"/>
  <c r="U120" i="10"/>
  <c r="T120" i="10"/>
  <c r="S120" i="10"/>
  <c r="P120" i="10"/>
  <c r="O120" i="10"/>
  <c r="V119" i="10"/>
  <c r="R119" i="10"/>
  <c r="Q119" i="10"/>
  <c r="P119" i="10"/>
  <c r="O119" i="10"/>
  <c r="O118" i="10"/>
  <c r="W118" i="10" s="1"/>
  <c r="V117" i="10"/>
  <c r="U117" i="10"/>
  <c r="T117" i="10"/>
  <c r="S117" i="10"/>
  <c r="R117" i="10"/>
  <c r="Q117" i="10"/>
  <c r="P117" i="10"/>
  <c r="O117" i="10"/>
  <c r="S116" i="10"/>
  <c r="O116" i="10"/>
  <c r="O115" i="10"/>
  <c r="X115" i="10" s="1"/>
  <c r="X114" i="10"/>
  <c r="W114" i="10"/>
  <c r="V114" i="10"/>
  <c r="U114" i="10"/>
  <c r="T114" i="10"/>
  <c r="P114" i="10"/>
  <c r="O114" i="10"/>
  <c r="X113" i="10"/>
  <c r="W113" i="10"/>
  <c r="V113" i="10"/>
  <c r="U113" i="10"/>
  <c r="T113" i="10"/>
  <c r="S113" i="10"/>
  <c r="R113" i="10"/>
  <c r="Q113" i="10"/>
  <c r="O113" i="10"/>
  <c r="P113" i="10" s="1"/>
  <c r="X112" i="10"/>
  <c r="O112" i="10"/>
  <c r="U111" i="10"/>
  <c r="T111" i="10"/>
  <c r="S111" i="10"/>
  <c r="O111" i="10"/>
  <c r="O110" i="10"/>
  <c r="O109" i="10"/>
  <c r="X108" i="10"/>
  <c r="W108" i="10"/>
  <c r="V108" i="10"/>
  <c r="U108" i="10"/>
  <c r="T108" i="10"/>
  <c r="S108" i="10"/>
  <c r="P108" i="10"/>
  <c r="O108" i="10"/>
  <c r="W107" i="10"/>
  <c r="V107" i="10"/>
  <c r="U107" i="10"/>
  <c r="T107" i="10"/>
  <c r="S107" i="10"/>
  <c r="O107" i="10"/>
  <c r="X107" i="10" s="1"/>
  <c r="O106" i="10"/>
  <c r="P106" i="10" s="1"/>
  <c r="V105" i="10"/>
  <c r="U105" i="10"/>
  <c r="T105" i="10"/>
  <c r="S105" i="10"/>
  <c r="O105" i="10"/>
  <c r="X104" i="10"/>
  <c r="W104" i="10"/>
  <c r="V104" i="10"/>
  <c r="U104" i="10"/>
  <c r="T104" i="10"/>
  <c r="S104" i="10"/>
  <c r="R104" i="10"/>
  <c r="Q104" i="10"/>
  <c r="O104" i="10"/>
  <c r="P104" i="10" s="1"/>
  <c r="O103" i="10"/>
  <c r="X102" i="10"/>
  <c r="W102" i="10"/>
  <c r="O102" i="10"/>
  <c r="X101" i="10"/>
  <c r="W101" i="10"/>
  <c r="V101" i="10"/>
  <c r="U101" i="10"/>
  <c r="T101" i="10"/>
  <c r="S101" i="10"/>
  <c r="R101" i="10"/>
  <c r="Q101" i="10"/>
  <c r="O101" i="10"/>
  <c r="P101" i="10" s="1"/>
  <c r="U100" i="10"/>
  <c r="T100" i="10"/>
  <c r="S100" i="10"/>
  <c r="R100" i="10"/>
  <c r="Q100" i="10"/>
  <c r="P100" i="10"/>
  <c r="O100" i="10"/>
  <c r="V100" i="10" s="1"/>
  <c r="X99" i="10"/>
  <c r="W99" i="10"/>
  <c r="V99" i="10"/>
  <c r="U99" i="10"/>
  <c r="T99" i="10"/>
  <c r="S99" i="10"/>
  <c r="R99" i="10"/>
  <c r="Q99" i="10"/>
  <c r="P99" i="10"/>
  <c r="O99" i="10"/>
  <c r="U98" i="10"/>
  <c r="T98" i="10"/>
  <c r="O98" i="10"/>
  <c r="P98" i="10" s="1"/>
  <c r="X97" i="10"/>
  <c r="W97" i="10"/>
  <c r="V97" i="10"/>
  <c r="U97" i="10"/>
  <c r="T97" i="10"/>
  <c r="S97" i="10"/>
  <c r="O97" i="10"/>
  <c r="R97" i="10" s="1"/>
  <c r="X96" i="10"/>
  <c r="W96" i="10"/>
  <c r="V96" i="10"/>
  <c r="O96" i="10"/>
  <c r="X95" i="10"/>
  <c r="W95" i="10"/>
  <c r="V95" i="10"/>
  <c r="O95" i="10"/>
  <c r="X94" i="10"/>
  <c r="W94" i="10"/>
  <c r="V94" i="10"/>
  <c r="U94" i="10"/>
  <c r="T94" i="10"/>
  <c r="S94" i="10"/>
  <c r="R94" i="10"/>
  <c r="Q94" i="10"/>
  <c r="P94" i="10"/>
  <c r="O94" i="10"/>
  <c r="O93" i="10"/>
  <c r="S92" i="10"/>
  <c r="R92" i="10"/>
  <c r="Q92" i="10"/>
  <c r="P92" i="10"/>
  <c r="O92" i="10"/>
  <c r="O91" i="10"/>
  <c r="X90" i="10"/>
  <c r="W90" i="10"/>
  <c r="V90" i="10"/>
  <c r="U90" i="10"/>
  <c r="T90" i="10"/>
  <c r="S90" i="10"/>
  <c r="R90" i="10"/>
  <c r="Q90" i="10"/>
  <c r="P90" i="10"/>
  <c r="O90" i="10"/>
  <c r="O89" i="10"/>
  <c r="O88" i="10"/>
  <c r="X87" i="10"/>
  <c r="W87" i="10"/>
  <c r="V87" i="10"/>
  <c r="U87" i="10"/>
  <c r="T87" i="10"/>
  <c r="S87" i="10"/>
  <c r="R87" i="10"/>
  <c r="O87" i="10"/>
  <c r="Q87" i="10" s="1"/>
  <c r="T86" i="10"/>
  <c r="P86" i="10"/>
  <c r="O86" i="10"/>
  <c r="O85" i="10"/>
  <c r="X85" i="10" s="1"/>
  <c r="X84" i="10"/>
  <c r="W84" i="10"/>
  <c r="V84" i="10"/>
  <c r="U84" i="10"/>
  <c r="O84" i="10"/>
  <c r="R84" i="10" s="1"/>
  <c r="U83" i="10"/>
  <c r="T83" i="10"/>
  <c r="S83" i="10"/>
  <c r="R83" i="10"/>
  <c r="Q83" i="10"/>
  <c r="P83" i="10"/>
  <c r="O83" i="10"/>
  <c r="S82" i="10"/>
  <c r="R82" i="10"/>
  <c r="Q82" i="10"/>
  <c r="P82" i="10"/>
  <c r="O82" i="10"/>
  <c r="W81" i="10"/>
  <c r="V81" i="10"/>
  <c r="U81" i="10"/>
  <c r="O81" i="10"/>
  <c r="X80" i="10"/>
  <c r="W80" i="10"/>
  <c r="V80" i="10"/>
  <c r="U80" i="10"/>
  <c r="T80" i="10"/>
  <c r="S80" i="10"/>
  <c r="R80" i="10"/>
  <c r="Q80" i="10"/>
  <c r="P80" i="10"/>
  <c r="O80" i="10"/>
  <c r="O79" i="10"/>
  <c r="O78" i="10"/>
  <c r="U78" i="10" s="1"/>
  <c r="X77" i="10"/>
  <c r="W77" i="10"/>
  <c r="V77" i="10"/>
  <c r="U77" i="10"/>
  <c r="T77" i="10"/>
  <c r="O77" i="10"/>
  <c r="P77" i="10" s="1"/>
  <c r="X76" i="10"/>
  <c r="W76" i="10"/>
  <c r="V76" i="10"/>
  <c r="U76" i="10"/>
  <c r="T76" i="10"/>
  <c r="P76" i="10"/>
  <c r="O76" i="10"/>
  <c r="O75" i="10"/>
  <c r="P75" i="10" s="1"/>
  <c r="O74" i="10"/>
  <c r="O73" i="10"/>
  <c r="O72" i="10"/>
  <c r="Q72" i="10" s="1"/>
  <c r="X71" i="10"/>
  <c r="W71" i="10"/>
  <c r="O71" i="10"/>
  <c r="X70" i="10"/>
  <c r="W70" i="10"/>
  <c r="V70" i="10"/>
  <c r="U70" i="10"/>
  <c r="T70" i="10"/>
  <c r="S70" i="10"/>
  <c r="R70" i="10"/>
  <c r="Q70" i="10"/>
  <c r="P70" i="10"/>
  <c r="O70" i="10"/>
  <c r="O69" i="10"/>
  <c r="O68" i="10"/>
  <c r="O67" i="10"/>
  <c r="O66" i="10"/>
  <c r="AG65" i="10"/>
  <c r="AF65" i="10"/>
  <c r="AE65" i="10"/>
  <c r="Z65" i="10"/>
  <c r="O65" i="10"/>
  <c r="AC64" i="10"/>
  <c r="Z64" i="10"/>
  <c r="O64" i="10"/>
  <c r="AG63" i="10"/>
  <c r="Z63" i="10"/>
  <c r="O63" i="10"/>
  <c r="AF62" i="10"/>
  <c r="AE62" i="10"/>
  <c r="AD62" i="10"/>
  <c r="Z62" i="10"/>
  <c r="O62" i="10"/>
  <c r="Z61" i="10"/>
  <c r="O61" i="10"/>
  <c r="AG60" i="10"/>
  <c r="AF60" i="10"/>
  <c r="AD60" i="10"/>
  <c r="AC60" i="10"/>
  <c r="Z60" i="10"/>
  <c r="O60" i="10"/>
  <c r="Z59" i="10"/>
  <c r="O59" i="10"/>
  <c r="AB58" i="10"/>
  <c r="AA58" i="10"/>
  <c r="Z58" i="10"/>
  <c r="O58" i="10"/>
  <c r="AF57" i="10"/>
  <c r="AE57" i="10"/>
  <c r="Z57" i="10"/>
  <c r="O57" i="10"/>
  <c r="AG56" i="10"/>
  <c r="Z56" i="10"/>
  <c r="O56" i="10"/>
  <c r="AG55" i="10"/>
  <c r="AF55" i="10"/>
  <c r="AE55" i="10"/>
  <c r="AD55" i="10"/>
  <c r="AC55" i="10"/>
  <c r="Z55" i="10"/>
  <c r="O55" i="10"/>
  <c r="AB54" i="10"/>
  <c r="Z54" i="10"/>
  <c r="O54" i="10"/>
  <c r="AE53" i="10"/>
  <c r="AD53" i="10"/>
  <c r="Z53" i="10"/>
  <c r="O53" i="10"/>
  <c r="Z52" i="10"/>
  <c r="O52" i="10"/>
  <c r="AG51" i="10"/>
  <c r="AF51" i="10"/>
  <c r="Z51" i="10"/>
  <c r="O51" i="10"/>
  <c r="AF50" i="10"/>
  <c r="AE50" i="10"/>
  <c r="Z50" i="10"/>
  <c r="O50" i="10"/>
  <c r="Z49" i="10"/>
  <c r="O49" i="10"/>
  <c r="AG48" i="10"/>
  <c r="AF48" i="10"/>
  <c r="AE48" i="10"/>
  <c r="AD48" i="10"/>
  <c r="Z48" i="10"/>
  <c r="O48" i="10"/>
  <c r="Z47" i="10"/>
  <c r="O47" i="10"/>
  <c r="AC46" i="10"/>
  <c r="Z46" i="10"/>
  <c r="O46" i="10"/>
  <c r="AI45" i="10"/>
  <c r="AF45" i="10"/>
  <c r="Z45" i="10"/>
  <c r="O45" i="10"/>
  <c r="Z44" i="10"/>
  <c r="O44" i="10"/>
  <c r="AF43" i="10"/>
  <c r="AE43" i="10"/>
  <c r="AD43" i="10"/>
  <c r="AC43" i="10"/>
  <c r="Z43" i="10"/>
  <c r="O43" i="10"/>
  <c r="AD42" i="10"/>
  <c r="AC42" i="10"/>
  <c r="AB42" i="10"/>
  <c r="Z42" i="10"/>
  <c r="O42" i="10"/>
  <c r="AE41" i="10"/>
  <c r="AD41" i="10"/>
  <c r="Z41" i="10"/>
  <c r="O41" i="10"/>
  <c r="P41" i="10" s="1"/>
  <c r="AE40" i="10"/>
  <c r="AD40" i="10"/>
  <c r="AC40" i="10"/>
  <c r="AB40" i="10"/>
  <c r="AA40" i="10"/>
  <c r="Z40" i="10"/>
  <c r="O40" i="10"/>
  <c r="P40" i="10" s="1"/>
  <c r="X39" i="10"/>
  <c r="W39" i="10"/>
  <c r="V39" i="10"/>
  <c r="U39" i="10"/>
  <c r="T39" i="10"/>
  <c r="S39" i="10"/>
  <c r="R39" i="10"/>
  <c r="Q39" i="10"/>
  <c r="O39" i="10"/>
  <c r="P39" i="10" s="1"/>
  <c r="AS38" i="10"/>
  <c r="AR38" i="10"/>
  <c r="S38" i="10"/>
  <c r="R38" i="10"/>
  <c r="Q38" i="10"/>
  <c r="O38" i="10"/>
  <c r="AT37" i="10"/>
  <c r="AT38" i="10" s="1"/>
  <c r="AT39" i="10" s="1"/>
  <c r="AO37" i="10"/>
  <c r="AN37" i="10"/>
  <c r="AM37" i="10"/>
  <c r="AL37" i="10"/>
  <c r="X37" i="10"/>
  <c r="W37" i="10"/>
  <c r="V37" i="10"/>
  <c r="U37" i="10"/>
  <c r="T37" i="10"/>
  <c r="S37" i="10"/>
  <c r="R37" i="10"/>
  <c r="Q37" i="10"/>
  <c r="P37" i="10"/>
  <c r="O37" i="10"/>
  <c r="AQ36" i="10"/>
  <c r="AQ38" i="10" s="1"/>
  <c r="AP36" i="10"/>
  <c r="AP38" i="10" s="1"/>
  <c r="AO36" i="10"/>
  <c r="AO38" i="10" s="1"/>
  <c r="AN36" i="10"/>
  <c r="AN38" i="10" s="1"/>
  <c r="AM36" i="10"/>
  <c r="AM38" i="10" s="1"/>
  <c r="AM39" i="10" s="1"/>
  <c r="S36" i="10"/>
  <c r="R36" i="10"/>
  <c r="Q36" i="10"/>
  <c r="P36" i="10"/>
  <c r="O36" i="10"/>
  <c r="AT35" i="10"/>
  <c r="AS35" i="10"/>
  <c r="AS37" i="10" s="1"/>
  <c r="AR35" i="10"/>
  <c r="AR37" i="10" s="1"/>
  <c r="AQ35" i="10"/>
  <c r="AQ37" i="10" s="1"/>
  <c r="AP35" i="10"/>
  <c r="AP37" i="10" s="1"/>
  <c r="AO35" i="10"/>
  <c r="AN35" i="10"/>
  <c r="AM35" i="10"/>
  <c r="AL35" i="10"/>
  <c r="X35" i="10"/>
  <c r="W35" i="10"/>
  <c r="V35" i="10"/>
  <c r="U35" i="10"/>
  <c r="R35" i="10"/>
  <c r="Q35" i="10"/>
  <c r="P35" i="10"/>
  <c r="O35" i="10"/>
  <c r="V34" i="10"/>
  <c r="U34" i="10"/>
  <c r="T34" i="10"/>
  <c r="S34" i="10"/>
  <c r="R34" i="10"/>
  <c r="Q34" i="10"/>
  <c r="P34" i="10"/>
  <c r="O34" i="10"/>
  <c r="X33" i="10"/>
  <c r="W33" i="10"/>
  <c r="V33" i="10"/>
  <c r="U33" i="10"/>
  <c r="T33" i="10"/>
  <c r="S33" i="10"/>
  <c r="R33" i="10"/>
  <c r="Q33" i="10"/>
  <c r="O33" i="10"/>
  <c r="P33" i="10" s="1"/>
  <c r="AT32" i="10"/>
  <c r="AT36" i="10" s="1"/>
  <c r="AS32" i="10"/>
  <c r="AS36" i="10" s="1"/>
  <c r="AR32" i="10"/>
  <c r="AR36" i="10" s="1"/>
  <c r="AQ32" i="10"/>
  <c r="AP32" i="10"/>
  <c r="AO32" i="10"/>
  <c r="AN32" i="10"/>
  <c r="AM32" i="10"/>
  <c r="AL32" i="10"/>
  <c r="AL36" i="10" s="1"/>
  <c r="AL38" i="10" s="1"/>
  <c r="AL39" i="10" s="1"/>
  <c r="AL40" i="10" s="1"/>
  <c r="AM40" i="10" s="1"/>
  <c r="X32" i="10"/>
  <c r="W32" i="10"/>
  <c r="V32" i="10"/>
  <c r="U32" i="10"/>
  <c r="T32" i="10"/>
  <c r="S32" i="10"/>
  <c r="R32" i="10"/>
  <c r="Q32" i="10"/>
  <c r="P32" i="10"/>
  <c r="O32" i="10"/>
  <c r="V31" i="10"/>
  <c r="T31" i="10"/>
  <c r="S31" i="10"/>
  <c r="R31" i="10"/>
  <c r="Q31" i="10"/>
  <c r="P31" i="10"/>
  <c r="O31" i="10"/>
  <c r="Q30" i="10"/>
  <c r="P30" i="10"/>
  <c r="O30" i="10"/>
  <c r="X29" i="10"/>
  <c r="O29" i="10"/>
  <c r="S29" i="10" s="1"/>
  <c r="O28" i="10"/>
  <c r="Q28" i="10" s="1"/>
  <c r="AT27" i="10"/>
  <c r="AT28" i="10" s="1"/>
  <c r="AS27" i="10"/>
  <c r="AS28" i="10" s="1"/>
  <c r="X27" i="10"/>
  <c r="W27" i="10"/>
  <c r="V27" i="10"/>
  <c r="U27" i="10"/>
  <c r="T27" i="10"/>
  <c r="S27" i="10"/>
  <c r="O27" i="10"/>
  <c r="P27" i="10" s="1"/>
  <c r="AS26" i="10"/>
  <c r="AR26" i="10"/>
  <c r="AQ26" i="10"/>
  <c r="AP26" i="10"/>
  <c r="AN26" i="10"/>
  <c r="AM26" i="10"/>
  <c r="AL26" i="10"/>
  <c r="V26" i="10"/>
  <c r="U26" i="10"/>
  <c r="T26" i="10"/>
  <c r="S26" i="10"/>
  <c r="R26" i="10"/>
  <c r="Q26" i="10"/>
  <c r="P26" i="10"/>
  <c r="O26" i="10"/>
  <c r="AL25" i="10"/>
  <c r="AL27" i="10" s="1"/>
  <c r="O25" i="10"/>
  <c r="U25" i="10" s="1"/>
  <c r="AT24" i="10"/>
  <c r="AT26" i="10" s="1"/>
  <c r="AS24" i="10"/>
  <c r="AR24" i="10"/>
  <c r="AQ24" i="10"/>
  <c r="AP24" i="10"/>
  <c r="AO24" i="10"/>
  <c r="AO26" i="10" s="1"/>
  <c r="AN24" i="10"/>
  <c r="AM24" i="10"/>
  <c r="AL24" i="10"/>
  <c r="V24" i="10"/>
  <c r="U24" i="10"/>
  <c r="T24" i="10"/>
  <c r="S24" i="10"/>
  <c r="R24" i="10"/>
  <c r="Q24" i="10"/>
  <c r="P24" i="10"/>
  <c r="O24" i="10"/>
  <c r="W24" i="10" s="1"/>
  <c r="O23" i="10"/>
  <c r="P23" i="10" s="1"/>
  <c r="O22" i="10"/>
  <c r="AT21" i="10"/>
  <c r="AT25" i="10" s="1"/>
  <c r="AS21" i="10"/>
  <c r="AS25" i="10" s="1"/>
  <c r="AR21" i="10"/>
  <c r="AR25" i="10" s="1"/>
  <c r="AQ21" i="10"/>
  <c r="AQ25" i="10" s="1"/>
  <c r="AQ27" i="10" s="1"/>
  <c r="AQ28" i="10" s="1"/>
  <c r="AP21" i="10"/>
  <c r="AP25" i="10" s="1"/>
  <c r="AP27" i="10" s="1"/>
  <c r="AP28" i="10" s="1"/>
  <c r="AO21" i="10"/>
  <c r="AO25" i="10" s="1"/>
  <c r="AO27" i="10" s="1"/>
  <c r="AO28" i="10" s="1"/>
  <c r="AN21" i="10"/>
  <c r="AN25" i="10" s="1"/>
  <c r="AN27" i="10" s="1"/>
  <c r="AN28" i="10" s="1"/>
  <c r="AM21" i="10"/>
  <c r="AM25" i="10" s="1"/>
  <c r="AM27" i="10" s="1"/>
  <c r="AM28" i="10" s="1"/>
  <c r="AL21" i="10"/>
  <c r="X21" i="10"/>
  <c r="W21" i="10"/>
  <c r="V21" i="10"/>
  <c r="U21" i="10"/>
  <c r="T21" i="10"/>
  <c r="S21" i="10"/>
  <c r="R21" i="10"/>
  <c r="O21" i="10"/>
  <c r="Q21" i="10" s="1"/>
  <c r="X20" i="10"/>
  <c r="W20" i="10"/>
  <c r="V20" i="10"/>
  <c r="U20" i="10"/>
  <c r="T20" i="10"/>
  <c r="S20" i="10"/>
  <c r="R20" i="10"/>
  <c r="Q20" i="10"/>
  <c r="P20" i="10"/>
  <c r="O20" i="10"/>
  <c r="X19" i="10"/>
  <c r="W19" i="10"/>
  <c r="V19" i="10"/>
  <c r="U19" i="10"/>
  <c r="O19" i="10"/>
  <c r="T19" i="10" s="1"/>
  <c r="O18" i="10"/>
  <c r="X18" i="10" s="1"/>
  <c r="X17" i="10"/>
  <c r="W17" i="10"/>
  <c r="V17" i="10"/>
  <c r="U17" i="10"/>
  <c r="T17" i="10"/>
  <c r="S17" i="10"/>
  <c r="R17" i="10"/>
  <c r="Q17" i="10"/>
  <c r="P17" i="10"/>
  <c r="O17" i="10"/>
  <c r="O16" i="10"/>
  <c r="X16" i="10" s="1"/>
  <c r="AT15" i="10"/>
  <c r="AS15" i="10"/>
  <c r="AR15" i="10"/>
  <c r="AQ15" i="10"/>
  <c r="AP15" i="10"/>
  <c r="AO15" i="10"/>
  <c r="AN15" i="10"/>
  <c r="AM15" i="10"/>
  <c r="X15" i="10"/>
  <c r="W15" i="10"/>
  <c r="V15" i="10"/>
  <c r="U15" i="10"/>
  <c r="T15" i="10"/>
  <c r="S15" i="10"/>
  <c r="R15" i="10"/>
  <c r="O15" i="10"/>
  <c r="Q15" i="10" s="1"/>
  <c r="AS14" i="10"/>
  <c r="AS16" i="10" s="1"/>
  <c r="AS17" i="10" s="1"/>
  <c r="AR14" i="10"/>
  <c r="AR16" i="10" s="1"/>
  <c r="AR17" i="10" s="1"/>
  <c r="AQ14" i="10"/>
  <c r="AQ16" i="10" s="1"/>
  <c r="AQ17" i="10" s="1"/>
  <c r="AP14" i="10"/>
  <c r="AP16" i="10" s="1"/>
  <c r="AP17" i="10" s="1"/>
  <c r="AO14" i="10"/>
  <c r="AO16" i="10" s="1"/>
  <c r="AO17" i="10" s="1"/>
  <c r="AN14" i="10"/>
  <c r="AN16" i="10" s="1"/>
  <c r="AN17" i="10" s="1"/>
  <c r="AM14" i="10"/>
  <c r="AM16" i="10" s="1"/>
  <c r="AM17" i="10" s="1"/>
  <c r="W14" i="10"/>
  <c r="P14" i="10"/>
  <c r="O14" i="10"/>
  <c r="AT13" i="10"/>
  <c r="AS13" i="10"/>
  <c r="AR13" i="10"/>
  <c r="AQ13" i="10"/>
  <c r="AP13" i="10"/>
  <c r="AO13" i="10"/>
  <c r="AN13" i="10"/>
  <c r="AM13" i="10"/>
  <c r="AL13" i="10"/>
  <c r="AL15" i="10" s="1"/>
  <c r="AL16" i="10" s="1"/>
  <c r="AL17" i="10" s="1"/>
  <c r="AL18" i="10" s="1"/>
  <c r="AM18" i="10" s="1"/>
  <c r="AN18" i="10" s="1"/>
  <c r="AO18" i="10" s="1"/>
  <c r="AP18" i="10" s="1"/>
  <c r="X13" i="10"/>
  <c r="W13" i="10"/>
  <c r="V13" i="10"/>
  <c r="U13" i="10"/>
  <c r="R13" i="10"/>
  <c r="Q13" i="10"/>
  <c r="P13" i="10"/>
  <c r="O13" i="10"/>
  <c r="X12" i="10"/>
  <c r="W12" i="10"/>
  <c r="V12" i="10"/>
  <c r="U12" i="10"/>
  <c r="T12" i="10"/>
  <c r="S12" i="10"/>
  <c r="R12" i="10"/>
  <c r="O12" i="10"/>
  <c r="Q12" i="10" s="1"/>
  <c r="X11" i="10"/>
  <c r="W11" i="10"/>
  <c r="V11" i="10"/>
  <c r="U11" i="10"/>
  <c r="T11" i="10"/>
  <c r="S11" i="10"/>
  <c r="R11" i="10"/>
  <c r="Q11" i="10"/>
  <c r="P11" i="10"/>
  <c r="O11" i="10"/>
  <c r="AT10" i="10"/>
  <c r="AT14" i="10" s="1"/>
  <c r="AT16" i="10" s="1"/>
  <c r="AT17" i="10" s="1"/>
  <c r="AS10" i="10"/>
  <c r="AR10" i="10"/>
  <c r="AQ10" i="10"/>
  <c r="AP10" i="10"/>
  <c r="AO10" i="10"/>
  <c r="AN10" i="10"/>
  <c r="AM10" i="10"/>
  <c r="AL10" i="10"/>
  <c r="AL14" i="10" s="1"/>
  <c r="Q10" i="10"/>
  <c r="P10" i="10"/>
  <c r="O10" i="10"/>
  <c r="O9" i="10"/>
  <c r="X9" i="10" s="1"/>
  <c r="X8" i="10"/>
  <c r="W8" i="10"/>
  <c r="V8" i="10"/>
  <c r="U8" i="10"/>
  <c r="T8" i="10"/>
  <c r="O8" i="10"/>
  <c r="S8" i="10" s="1"/>
  <c r="AI3" i="10"/>
  <c r="AH3" i="10"/>
  <c r="AG3" i="10"/>
  <c r="AF3" i="10"/>
  <c r="AE3" i="10"/>
  <c r="AD3" i="10"/>
  <c r="AD54" i="10" s="1"/>
  <c r="AC3" i="10"/>
  <c r="AC54" i="10" s="1"/>
  <c r="AB3" i="10"/>
  <c r="AA3" i="10"/>
  <c r="AL2" i="10"/>
  <c r="AS39" i="10" s="1"/>
  <c r="AI2" i="10"/>
  <c r="AI52" i="10" s="1"/>
  <c r="AH2" i="10"/>
  <c r="AH58" i="10" s="1"/>
  <c r="AG2" i="10"/>
  <c r="AG45" i="10" s="1"/>
  <c r="AF2" i="10"/>
  <c r="AF42" i="10" s="1"/>
  <c r="AE2" i="10"/>
  <c r="AE42" i="10" s="1"/>
  <c r="AD2" i="10"/>
  <c r="AC2" i="10"/>
  <c r="AB2" i="10"/>
  <c r="AB43" i="10" s="1"/>
  <c r="AA2" i="10"/>
  <c r="AA64" i="10" s="1"/>
  <c r="H45" i="9"/>
  <c r="F45" i="9"/>
  <c r="E45" i="9"/>
  <c r="J43" i="9"/>
  <c r="J45" i="9" s="1"/>
  <c r="I43" i="9"/>
  <c r="I45" i="9" s="1"/>
  <c r="H43" i="9"/>
  <c r="G43" i="9"/>
  <c r="G45" i="9" s="1"/>
  <c r="F43" i="9"/>
  <c r="E43" i="9"/>
  <c r="D43" i="9"/>
  <c r="D45" i="9" s="1"/>
  <c r="C43" i="9"/>
  <c r="C45" i="9" s="1"/>
  <c r="R40" i="9"/>
  <c r="Q40" i="9"/>
  <c r="P40" i="9"/>
  <c r="O40" i="9"/>
  <c r="N40" i="9"/>
  <c r="M40" i="9"/>
  <c r="L40" i="9"/>
  <c r="K40" i="9"/>
  <c r="J40" i="9"/>
  <c r="J44" i="9" s="1"/>
  <c r="J46" i="9" s="1"/>
  <c r="J47" i="9" s="1"/>
  <c r="I40" i="9"/>
  <c r="I44" i="9" s="1"/>
  <c r="I46" i="9" s="1"/>
  <c r="I47" i="9" s="1"/>
  <c r="H40" i="9"/>
  <c r="H44" i="9" s="1"/>
  <c r="H46" i="9" s="1"/>
  <c r="H47" i="9" s="1"/>
  <c r="G40" i="9"/>
  <c r="G44" i="9" s="1"/>
  <c r="G46" i="9" s="1"/>
  <c r="G47" i="9" s="1"/>
  <c r="F40" i="9"/>
  <c r="F44" i="9" s="1"/>
  <c r="F46" i="9" s="1"/>
  <c r="F47" i="9" s="1"/>
  <c r="E40" i="9"/>
  <c r="E44" i="9" s="1"/>
  <c r="E46" i="9" s="1"/>
  <c r="E47" i="9" s="1"/>
  <c r="D40" i="9"/>
  <c r="D44" i="9" s="1"/>
  <c r="C40" i="9"/>
  <c r="C44" i="9" s="1"/>
  <c r="AQ18" i="10" l="1"/>
  <c r="AR18" i="10" s="1"/>
  <c r="AS18" i="10" s="1"/>
  <c r="AT18" i="10" s="1"/>
  <c r="X801" i="10"/>
  <c r="W801" i="10"/>
  <c r="V801" i="10"/>
  <c r="S801" i="10"/>
  <c r="U801" i="10"/>
  <c r="T801" i="10"/>
  <c r="R801" i="10"/>
  <c r="Q801" i="10"/>
  <c r="AI56" i="10"/>
  <c r="AI61" i="10"/>
  <c r="V74" i="10"/>
  <c r="T74" i="10"/>
  <c r="S74" i="10"/>
  <c r="R74" i="10"/>
  <c r="Q74" i="10"/>
  <c r="P89" i="10"/>
  <c r="X89" i="10"/>
  <c r="W89" i="10"/>
  <c r="V89" i="10"/>
  <c r="U89" i="10"/>
  <c r="T89" i="10"/>
  <c r="S89" i="10"/>
  <c r="Q216" i="10"/>
  <c r="V253" i="10"/>
  <c r="R260" i="10"/>
  <c r="P260" i="10"/>
  <c r="X260" i="10"/>
  <c r="W260" i="10"/>
  <c r="V260" i="10"/>
  <c r="U260" i="10"/>
  <c r="P292" i="10"/>
  <c r="T606" i="10"/>
  <c r="S606" i="10"/>
  <c r="R606" i="10"/>
  <c r="X606" i="10"/>
  <c r="W606" i="10"/>
  <c r="V606" i="10"/>
  <c r="U606" i="10"/>
  <c r="Q606" i="10"/>
  <c r="P606" i="10"/>
  <c r="R745" i="10"/>
  <c r="Q745" i="10"/>
  <c r="P745" i="10"/>
  <c r="X745" i="10"/>
  <c r="V745" i="10"/>
  <c r="W745" i="10"/>
  <c r="U745" i="10"/>
  <c r="T745" i="10"/>
  <c r="P801" i="10"/>
  <c r="Q220" i="10"/>
  <c r="AR39" i="10"/>
  <c r="AA47" i="10"/>
  <c r="AH52" i="10"/>
  <c r="P74" i="10"/>
  <c r="Q89" i="10"/>
  <c r="V112" i="10"/>
  <c r="U112" i="10"/>
  <c r="T112" i="10"/>
  <c r="R112" i="10"/>
  <c r="S112" i="10"/>
  <c r="X116" i="10"/>
  <c r="W116" i="10"/>
  <c r="V116" i="10"/>
  <c r="U116" i="10"/>
  <c r="T116" i="10"/>
  <c r="Q260" i="10"/>
  <c r="W459" i="10"/>
  <c r="V459" i="10"/>
  <c r="U459" i="10"/>
  <c r="X459" i="10"/>
  <c r="T459" i="10"/>
  <c r="S459" i="10"/>
  <c r="R459" i="10"/>
  <c r="Q459" i="10"/>
  <c r="P459" i="10"/>
  <c r="V465" i="10"/>
  <c r="U465" i="10"/>
  <c r="T465" i="10"/>
  <c r="S465" i="10"/>
  <c r="W465" i="10"/>
  <c r="R465" i="10"/>
  <c r="Q465" i="10"/>
  <c r="P465" i="10"/>
  <c r="X465" i="10"/>
  <c r="Q735" i="10"/>
  <c r="X735" i="10"/>
  <c r="W735" i="10"/>
  <c r="V735" i="10"/>
  <c r="U735" i="10"/>
  <c r="T735" i="10"/>
  <c r="R735" i="10"/>
  <c r="S735" i="10"/>
  <c r="P735" i="10"/>
  <c r="S745" i="10"/>
  <c r="X774" i="10"/>
  <c r="W774" i="10"/>
  <c r="R774" i="10"/>
  <c r="U774" i="10"/>
  <c r="V774" i="10"/>
  <c r="T774" i="10"/>
  <c r="S774" i="10"/>
  <c r="Q774" i="10"/>
  <c r="T360" i="10"/>
  <c r="S360" i="10"/>
  <c r="R360" i="10"/>
  <c r="Q360" i="10"/>
  <c r="X550" i="10"/>
  <c r="W550" i="10"/>
  <c r="V550" i="10"/>
  <c r="U550" i="10"/>
  <c r="T550" i="10"/>
  <c r="R550" i="10"/>
  <c r="S550" i="10"/>
  <c r="Q550" i="10"/>
  <c r="P16" i="10"/>
  <c r="P360" i="10"/>
  <c r="P410" i="10"/>
  <c r="P18" i="10"/>
  <c r="X93" i="10"/>
  <c r="W93" i="10"/>
  <c r="V93" i="10"/>
  <c r="U93" i="10"/>
  <c r="T93" i="10"/>
  <c r="S93" i="10"/>
  <c r="V110" i="10"/>
  <c r="U110" i="10"/>
  <c r="X110" i="10"/>
  <c r="W110" i="10"/>
  <c r="T110" i="10"/>
  <c r="R110" i="10"/>
  <c r="Q110" i="10"/>
  <c r="S110" i="10"/>
  <c r="X203" i="10"/>
  <c r="X270" i="10"/>
  <c r="V270" i="10"/>
  <c r="U270" i="10"/>
  <c r="T270" i="10"/>
  <c r="S270" i="10"/>
  <c r="W270" i="10"/>
  <c r="R270" i="10"/>
  <c r="U360" i="10"/>
  <c r="S389" i="10"/>
  <c r="Q389" i="10"/>
  <c r="X389" i="10"/>
  <c r="W389" i="10"/>
  <c r="V389" i="10"/>
  <c r="R16" i="10"/>
  <c r="W18" i="10"/>
  <c r="P28" i="10"/>
  <c r="S72" i="10"/>
  <c r="P93" i="10"/>
  <c r="P110" i="10"/>
  <c r="U198" i="10"/>
  <c r="X198" i="10"/>
  <c r="W198" i="10"/>
  <c r="S198" i="10"/>
  <c r="R198" i="10"/>
  <c r="Q198" i="10"/>
  <c r="P198" i="10"/>
  <c r="R204" i="10"/>
  <c r="X204" i="10"/>
  <c r="W204" i="10"/>
  <c r="V204" i="10"/>
  <c r="U204" i="10"/>
  <c r="T204" i="10"/>
  <c r="P220" i="10"/>
  <c r="P270" i="10"/>
  <c r="W323" i="10"/>
  <c r="V323" i="10"/>
  <c r="U323" i="10"/>
  <c r="T323" i="10"/>
  <c r="X323" i="10"/>
  <c r="S323" i="10"/>
  <c r="R323" i="10"/>
  <c r="V360" i="10"/>
  <c r="P389" i="10"/>
  <c r="T393" i="10"/>
  <c r="S393" i="10"/>
  <c r="R393" i="10"/>
  <c r="Q393" i="10"/>
  <c r="X393" i="10"/>
  <c r="W393" i="10"/>
  <c r="V393" i="10"/>
  <c r="U393" i="10"/>
  <c r="P393" i="10"/>
  <c r="W484" i="10"/>
  <c r="V484" i="10"/>
  <c r="U484" i="10"/>
  <c r="P484" i="10"/>
  <c r="Q484" i="10"/>
  <c r="T484" i="10"/>
  <c r="S484" i="10"/>
  <c r="X484" i="10"/>
  <c r="S529" i="10"/>
  <c r="R529" i="10"/>
  <c r="X529" i="10"/>
  <c r="W529" i="10"/>
  <c r="V529" i="10"/>
  <c r="U529" i="10"/>
  <c r="T529" i="10"/>
  <c r="Q529" i="10"/>
  <c r="P529" i="10"/>
  <c r="X621" i="10"/>
  <c r="V621" i="10"/>
  <c r="U621" i="10"/>
  <c r="T621" i="10"/>
  <c r="S621" i="10"/>
  <c r="R621" i="10"/>
  <c r="W621" i="10"/>
  <c r="AH46" i="10"/>
  <c r="AH60" i="10"/>
  <c r="X73" i="10"/>
  <c r="W73" i="10"/>
  <c r="V73" i="10"/>
  <c r="T73" i="10"/>
  <c r="S73" i="10"/>
  <c r="R73" i="10"/>
  <c r="Q73" i="10"/>
  <c r="T79" i="10"/>
  <c r="X79" i="10"/>
  <c r="R79" i="10"/>
  <c r="W79" i="10"/>
  <c r="V79" i="10"/>
  <c r="S79" i="10"/>
  <c r="U79" i="10"/>
  <c r="X88" i="10"/>
  <c r="W88" i="10"/>
  <c r="V88" i="10"/>
  <c r="U88" i="10"/>
  <c r="T88" i="10"/>
  <c r="S88" i="10"/>
  <c r="R88" i="10"/>
  <c r="Q93" i="10"/>
  <c r="T198" i="10"/>
  <c r="P204" i="10"/>
  <c r="P233" i="10"/>
  <c r="V233" i="10"/>
  <c r="X233" i="10"/>
  <c r="W233" i="10"/>
  <c r="U233" i="10"/>
  <c r="T233" i="10"/>
  <c r="S233" i="10"/>
  <c r="R233" i="10"/>
  <c r="X239" i="10"/>
  <c r="W239" i="10"/>
  <c r="V239" i="10"/>
  <c r="U239" i="10"/>
  <c r="T239" i="10"/>
  <c r="R239" i="10"/>
  <c r="Q239" i="10"/>
  <c r="S239" i="10"/>
  <c r="T253" i="10"/>
  <c r="S253" i="10"/>
  <c r="R253" i="10"/>
  <c r="Q253" i="10"/>
  <c r="Q270" i="10"/>
  <c r="P323" i="10"/>
  <c r="W360" i="10"/>
  <c r="R389" i="10"/>
  <c r="R484" i="10"/>
  <c r="P621" i="10"/>
  <c r="AI46" i="10"/>
  <c r="AI51" i="10"/>
  <c r="P73" i="10"/>
  <c r="P79" i="10"/>
  <c r="P88" i="10"/>
  <c r="R93" i="10"/>
  <c r="T115" i="10"/>
  <c r="S115" i="10"/>
  <c r="V115" i="10"/>
  <c r="U115" i="10"/>
  <c r="P115" i="10"/>
  <c r="R115" i="10"/>
  <c r="Q115" i="10"/>
  <c r="V198" i="10"/>
  <c r="Q204" i="10"/>
  <c r="Q233" i="10"/>
  <c r="P239" i="10"/>
  <c r="P253" i="10"/>
  <c r="Q279" i="10"/>
  <c r="X279" i="10"/>
  <c r="W279" i="10"/>
  <c r="V279" i="10"/>
  <c r="U279" i="10"/>
  <c r="T279" i="10"/>
  <c r="S279" i="10"/>
  <c r="R279" i="10"/>
  <c r="P279" i="10"/>
  <c r="Q323" i="10"/>
  <c r="W344" i="10"/>
  <c r="X344" i="10"/>
  <c r="S344" i="10"/>
  <c r="R344" i="10"/>
  <c r="Q344" i="10"/>
  <c r="P344" i="10"/>
  <c r="V344" i="10"/>
  <c r="X360" i="10"/>
  <c r="T389" i="10"/>
  <c r="Q621" i="10"/>
  <c r="AH56" i="10"/>
  <c r="U73" i="10"/>
  <c r="Q79" i="10"/>
  <c r="Q88" i="10"/>
  <c r="W115" i="10"/>
  <c r="S204" i="10"/>
  <c r="R216" i="10"/>
  <c r="P216" i="10"/>
  <c r="T216" i="10"/>
  <c r="X216" i="10"/>
  <c r="V216" i="10"/>
  <c r="U216" i="10"/>
  <c r="W216" i="10"/>
  <c r="U253" i="10"/>
  <c r="T292" i="10"/>
  <c r="W292" i="10"/>
  <c r="V292" i="10"/>
  <c r="U292" i="10"/>
  <c r="S292" i="10"/>
  <c r="X292" i="10"/>
  <c r="R292" i="10"/>
  <c r="T344" i="10"/>
  <c r="U389" i="10"/>
  <c r="X38" i="10"/>
  <c r="W38" i="10"/>
  <c r="V38" i="10"/>
  <c r="U38" i="10"/>
  <c r="T38" i="10"/>
  <c r="U74" i="10"/>
  <c r="R89" i="10"/>
  <c r="P112" i="10"/>
  <c r="P116" i="10"/>
  <c r="T136" i="10"/>
  <c r="V136" i="10"/>
  <c r="U136" i="10"/>
  <c r="S136" i="10"/>
  <c r="Q136" i="10"/>
  <c r="R136" i="10"/>
  <c r="X136" i="10"/>
  <c r="X253" i="10"/>
  <c r="S260" i="10"/>
  <c r="X413" i="10"/>
  <c r="W413" i="10"/>
  <c r="P413" i="10"/>
  <c r="V413" i="10"/>
  <c r="W435" i="10"/>
  <c r="V435" i="10"/>
  <c r="U435" i="10"/>
  <c r="X435" i="10"/>
  <c r="T435" i="10"/>
  <c r="S435" i="10"/>
  <c r="R435" i="10"/>
  <c r="Q435" i="10"/>
  <c r="P435" i="10"/>
  <c r="P38" i="10"/>
  <c r="W74" i="10"/>
  <c r="Q112" i="10"/>
  <c r="Q116" i="10"/>
  <c r="P136" i="10"/>
  <c r="X165" i="10"/>
  <c r="T165" i="10"/>
  <c r="S165" i="10"/>
  <c r="R165" i="10"/>
  <c r="Q165" i="10"/>
  <c r="W165" i="10"/>
  <c r="V165" i="10"/>
  <c r="T260" i="10"/>
  <c r="Q413" i="10"/>
  <c r="X74" i="10"/>
  <c r="W112" i="10"/>
  <c r="R116" i="10"/>
  <c r="R413" i="10"/>
  <c r="X741" i="10"/>
  <c r="W741" i="10"/>
  <c r="V741" i="10"/>
  <c r="U741" i="10"/>
  <c r="T741" i="10"/>
  <c r="S741" i="10"/>
  <c r="R741" i="10"/>
  <c r="Q741" i="10"/>
  <c r="P741" i="10"/>
  <c r="AO39" i="10"/>
  <c r="U148" i="10"/>
  <c r="T148" i="10"/>
  <c r="S148" i="10"/>
  <c r="W148" i="10"/>
  <c r="V148" i="10"/>
  <c r="P148" i="10"/>
  <c r="R148" i="10"/>
  <c r="Q148" i="10"/>
  <c r="X178" i="10"/>
  <c r="W178" i="10"/>
  <c r="V178" i="10"/>
  <c r="U178" i="10"/>
  <c r="Q178" i="10"/>
  <c r="T178" i="10"/>
  <c r="P178" i="10"/>
  <c r="S178" i="10"/>
  <c r="R178" i="10"/>
  <c r="P223" i="10"/>
  <c r="S276" i="10"/>
  <c r="R276" i="10"/>
  <c r="Q276" i="10"/>
  <c r="T276" i="10"/>
  <c r="X276" i="10"/>
  <c r="W276" i="10"/>
  <c r="V276" i="10"/>
  <c r="U276" i="10"/>
  <c r="P338" i="10"/>
  <c r="Q408" i="10"/>
  <c r="X30" i="10"/>
  <c r="W30" i="10"/>
  <c r="V30" i="10"/>
  <c r="U30" i="10"/>
  <c r="T30" i="10"/>
  <c r="S30" i="10"/>
  <c r="AP39" i="10"/>
  <c r="AH40" i="10"/>
  <c r="AA54" i="10"/>
  <c r="V86" i="10"/>
  <c r="S86" i="10"/>
  <c r="R86" i="10"/>
  <c r="Q86" i="10"/>
  <c r="X86" i="10"/>
  <c r="W86" i="10"/>
  <c r="X148" i="10"/>
  <c r="S183" i="10"/>
  <c r="X183" i="10"/>
  <c r="W183" i="10"/>
  <c r="V183" i="10"/>
  <c r="U183" i="10"/>
  <c r="T183" i="10"/>
  <c r="X214" i="10"/>
  <c r="W214" i="10"/>
  <c r="V214" i="10"/>
  <c r="U214" i="10"/>
  <c r="T214" i="10"/>
  <c r="Q223" i="10"/>
  <c r="X229" i="10"/>
  <c r="W229" i="10"/>
  <c r="V229" i="10"/>
  <c r="U229" i="10"/>
  <c r="P229" i="10"/>
  <c r="P276" i="10"/>
  <c r="R408" i="10"/>
  <c r="X509" i="10"/>
  <c r="W509" i="10"/>
  <c r="U509" i="10"/>
  <c r="T509" i="10"/>
  <c r="S509" i="10"/>
  <c r="R509" i="10"/>
  <c r="V509" i="10"/>
  <c r="Q509" i="10"/>
  <c r="V9" i="10"/>
  <c r="Q25" i="10"/>
  <c r="R30" i="10"/>
  <c r="U86" i="10"/>
  <c r="V134" i="10"/>
  <c r="U134" i="10"/>
  <c r="X134" i="10"/>
  <c r="P145" i="10"/>
  <c r="R149" i="10"/>
  <c r="R183" i="10"/>
  <c r="R214" i="10"/>
  <c r="S229" i="10"/>
  <c r="R294" i="10"/>
  <c r="X604" i="10"/>
  <c r="T604" i="10"/>
  <c r="S604" i="10"/>
  <c r="R604" i="10"/>
  <c r="Q604" i="10"/>
  <c r="W604" i="10"/>
  <c r="R612" i="10"/>
  <c r="X612" i="10"/>
  <c r="W612" i="10"/>
  <c r="P612" i="10"/>
  <c r="V612" i="10"/>
  <c r="U612" i="10"/>
  <c r="T612" i="10"/>
  <c r="S612" i="10"/>
  <c r="R109" i="10"/>
  <c r="Q109" i="10"/>
  <c r="P109" i="10"/>
  <c r="W109" i="10"/>
  <c r="V109" i="10"/>
  <c r="S109" i="10"/>
  <c r="U109" i="10"/>
  <c r="T109" i="10"/>
  <c r="Q410" i="10"/>
  <c r="W410" i="10"/>
  <c r="X410" i="10"/>
  <c r="V410" i="10"/>
  <c r="U410" i="10"/>
  <c r="T410" i="10"/>
  <c r="S410" i="10"/>
  <c r="AI64" i="10"/>
  <c r="AI54" i="10"/>
  <c r="AI43" i="10"/>
  <c r="AI63" i="10"/>
  <c r="AI59" i="10"/>
  <c r="AI49" i="10"/>
  <c r="AI42" i="10"/>
  <c r="AI53" i="10"/>
  <c r="AI65" i="10"/>
  <c r="AI48" i="10"/>
  <c r="AI60" i="10"/>
  <c r="AI41" i="10"/>
  <c r="AI57" i="10"/>
  <c r="AI50" i="10"/>
  <c r="AI47" i="10"/>
  <c r="T151" i="10"/>
  <c r="S151" i="10"/>
  <c r="R151" i="10"/>
  <c r="Q151" i="10"/>
  <c r="X151" i="10"/>
  <c r="V151" i="10"/>
  <c r="W151" i="10"/>
  <c r="U151" i="10"/>
  <c r="X220" i="10"/>
  <c r="W220" i="10"/>
  <c r="V220" i="10"/>
  <c r="U220" i="10"/>
  <c r="T220" i="10"/>
  <c r="S220" i="10"/>
  <c r="S272" i="10"/>
  <c r="R272" i="10"/>
  <c r="Q272" i="10"/>
  <c r="P272" i="10"/>
  <c r="U272" i="10"/>
  <c r="X272" i="10"/>
  <c r="W272" i="10"/>
  <c r="T272" i="10"/>
  <c r="V272" i="10"/>
  <c r="S227" i="10"/>
  <c r="R227" i="10"/>
  <c r="Q227" i="10"/>
  <c r="P227" i="10"/>
  <c r="W227" i="10"/>
  <c r="V227" i="10"/>
  <c r="U227" i="10"/>
  <c r="T227" i="10"/>
  <c r="X227" i="10"/>
  <c r="X350" i="10"/>
  <c r="W350" i="10"/>
  <c r="V350" i="10"/>
  <c r="U350" i="10"/>
  <c r="Q350" i="10"/>
  <c r="T350" i="10"/>
  <c r="S350" i="10"/>
  <c r="AR27" i="10"/>
  <c r="AR28" i="10" s="1"/>
  <c r="P161" i="10"/>
  <c r="Q161" i="10"/>
  <c r="V161" i="10"/>
  <c r="U161" i="10"/>
  <c r="T161" i="10"/>
  <c r="R161" i="10"/>
  <c r="S161" i="10"/>
  <c r="X161" i="10"/>
  <c r="W161" i="10"/>
  <c r="X338" i="10"/>
  <c r="W338" i="10"/>
  <c r="V338" i="10"/>
  <c r="U338" i="10"/>
  <c r="S338" i="10"/>
  <c r="T338" i="10"/>
  <c r="P350" i="10"/>
  <c r="W22" i="10"/>
  <c r="V22" i="10"/>
  <c r="U22" i="10"/>
  <c r="S22" i="10"/>
  <c r="T22" i="10"/>
  <c r="X22" i="10"/>
  <c r="R22" i="10"/>
  <c r="Q22" i="10"/>
  <c r="P22" i="10"/>
  <c r="AQ39" i="10"/>
  <c r="AA49" i="10"/>
  <c r="R338" i="10"/>
  <c r="AB48" i="10"/>
  <c r="AB62" i="10"/>
  <c r="AB57" i="10"/>
  <c r="AB52" i="10"/>
  <c r="AB45" i="10"/>
  <c r="AB56" i="10"/>
  <c r="AB51" i="10"/>
  <c r="AB44" i="10"/>
  <c r="AB55" i="10"/>
  <c r="AB41" i="10"/>
  <c r="AB47" i="10"/>
  <c r="AB65" i="10"/>
  <c r="AB61" i="10"/>
  <c r="AB63" i="10"/>
  <c r="AB60" i="10"/>
  <c r="AB46" i="10"/>
  <c r="AB53" i="10"/>
  <c r="X23" i="10"/>
  <c r="W23" i="10"/>
  <c r="V23" i="10"/>
  <c r="U23" i="10"/>
  <c r="P25" i="10"/>
  <c r="AI44" i="10"/>
  <c r="Q149" i="10"/>
  <c r="Q510" i="10"/>
  <c r="P510" i="10"/>
  <c r="W510" i="10"/>
  <c r="V510" i="10"/>
  <c r="U510" i="10"/>
  <c r="T510" i="10"/>
  <c r="X510" i="10"/>
  <c r="S510" i="10"/>
  <c r="R510" i="10"/>
  <c r="W9" i="10"/>
  <c r="Q23" i="10"/>
  <c r="AA59" i="10"/>
  <c r="R96" i="10"/>
  <c r="T96" i="10"/>
  <c r="S96" i="10"/>
  <c r="Q96" i="10"/>
  <c r="P134" i="10"/>
  <c r="W184" i="10"/>
  <c r="V184" i="10"/>
  <c r="U184" i="10"/>
  <c r="T184" i="10"/>
  <c r="X184" i="10"/>
  <c r="S184" i="10"/>
  <c r="R184" i="10"/>
  <c r="X189" i="10"/>
  <c r="W189" i="10"/>
  <c r="V189" i="10"/>
  <c r="U189" i="10"/>
  <c r="T189" i="10"/>
  <c r="S189" i="10"/>
  <c r="S214" i="10"/>
  <c r="T229" i="10"/>
  <c r="S318" i="10"/>
  <c r="R318" i="10"/>
  <c r="Q318" i="10"/>
  <c r="P318" i="10"/>
  <c r="W318" i="10"/>
  <c r="V318" i="10"/>
  <c r="X318" i="10"/>
  <c r="P495" i="10"/>
  <c r="V495" i="10"/>
  <c r="X495" i="10"/>
  <c r="W495" i="10"/>
  <c r="U495" i="10"/>
  <c r="T495" i="10"/>
  <c r="P604" i="10"/>
  <c r="Q612" i="10"/>
  <c r="AH51" i="10"/>
  <c r="AH54" i="10"/>
  <c r="AH43" i="10"/>
  <c r="AH63" i="10"/>
  <c r="AH64" i="10"/>
  <c r="AH59" i="10"/>
  <c r="AH49" i="10"/>
  <c r="AH42" i="10"/>
  <c r="AH53" i="10"/>
  <c r="AH65" i="10"/>
  <c r="AH48" i="10"/>
  <c r="AH61" i="10"/>
  <c r="AH57" i="10"/>
  <c r="AH50" i="10"/>
  <c r="AH47" i="10"/>
  <c r="W16" i="10"/>
  <c r="V16" i="10"/>
  <c r="U16" i="10"/>
  <c r="S16" i="10"/>
  <c r="T16" i="10"/>
  <c r="R72" i="10"/>
  <c r="X72" i="10"/>
  <c r="W72" i="10"/>
  <c r="T72" i="10"/>
  <c r="V72" i="10"/>
  <c r="U72" i="10"/>
  <c r="AH55" i="10"/>
  <c r="P72" i="10"/>
  <c r="X109" i="10"/>
  <c r="V420" i="10"/>
  <c r="P420" i="10"/>
  <c r="Q420" i="10"/>
  <c r="X420" i="10"/>
  <c r="W420" i="10"/>
  <c r="S420" i="10"/>
  <c r="U420" i="10"/>
  <c r="R420" i="10"/>
  <c r="T420" i="10"/>
  <c r="U28" i="10"/>
  <c r="X28" i="10"/>
  <c r="T28" i="10"/>
  <c r="W28" i="10"/>
  <c r="V28" i="10"/>
  <c r="S28" i="10"/>
  <c r="R28" i="10"/>
  <c r="AI55" i="10"/>
  <c r="X78" i="10"/>
  <c r="W78" i="10"/>
  <c r="V78" i="10"/>
  <c r="T78" i="10"/>
  <c r="S78" i="10"/>
  <c r="P78" i="10"/>
  <c r="R78" i="10"/>
  <c r="Q78" i="10"/>
  <c r="X153" i="10"/>
  <c r="W153" i="10"/>
  <c r="T153" i="10"/>
  <c r="S153" i="10"/>
  <c r="R153" i="10"/>
  <c r="Q153" i="10"/>
  <c r="S212" i="10"/>
  <c r="R212" i="10"/>
  <c r="Q212" i="10"/>
  <c r="P212" i="10"/>
  <c r="U212" i="10"/>
  <c r="V212" i="10"/>
  <c r="X212" i="10"/>
  <c r="W212" i="10"/>
  <c r="X301" i="10"/>
  <c r="W301" i="10"/>
  <c r="V301" i="10"/>
  <c r="U301" i="10"/>
  <c r="T301" i="10"/>
  <c r="S301" i="10"/>
  <c r="R301" i="10"/>
  <c r="AH62" i="10"/>
  <c r="P153" i="10"/>
  <c r="X810" i="10"/>
  <c r="W810" i="10"/>
  <c r="V810" i="10"/>
  <c r="T810" i="10"/>
  <c r="S810" i="10"/>
  <c r="R810" i="10"/>
  <c r="Q810" i="10"/>
  <c r="U810" i="10"/>
  <c r="W85" i="10"/>
  <c r="V85" i="10"/>
  <c r="U85" i="10"/>
  <c r="T85" i="10"/>
  <c r="S85" i="10"/>
  <c r="R85" i="10"/>
  <c r="Q85" i="10"/>
  <c r="P85" i="10"/>
  <c r="U153" i="10"/>
  <c r="T223" i="10"/>
  <c r="V223" i="10"/>
  <c r="X223" i="10"/>
  <c r="W223" i="10"/>
  <c r="U223" i="10"/>
  <c r="S223" i="10"/>
  <c r="Q301" i="10"/>
  <c r="P810" i="10"/>
  <c r="AA56" i="10"/>
  <c r="AA57" i="10"/>
  <c r="AA48" i="10"/>
  <c r="AA43" i="10"/>
  <c r="AA52" i="10"/>
  <c r="AA45" i="10"/>
  <c r="AA62" i="10"/>
  <c r="AA61" i="10"/>
  <c r="AA42" i="10"/>
  <c r="AA51" i="10"/>
  <c r="AA55" i="10"/>
  <c r="AA44" i="10"/>
  <c r="AA41" i="10"/>
  <c r="AA67" i="10" s="1"/>
  <c r="AA65" i="10"/>
  <c r="AA63" i="10"/>
  <c r="AA60" i="10"/>
  <c r="AA46" i="10"/>
  <c r="AA53" i="10"/>
  <c r="T25" i="10"/>
  <c r="S25" i="10"/>
  <c r="R25" i="10"/>
  <c r="W25" i="10"/>
  <c r="X25" i="10"/>
  <c r="AH44" i="10"/>
  <c r="T103" i="10"/>
  <c r="S103" i="10"/>
  <c r="X103" i="10"/>
  <c r="W103" i="10"/>
  <c r="V103" i="10"/>
  <c r="Q103" i="10"/>
  <c r="U103" i="10"/>
  <c r="R103" i="10"/>
  <c r="P294" i="10"/>
  <c r="X294" i="10"/>
  <c r="W294" i="10"/>
  <c r="V294" i="10"/>
  <c r="U294" i="10"/>
  <c r="T294" i="10"/>
  <c r="AB49" i="10"/>
  <c r="P103" i="10"/>
  <c r="X145" i="10"/>
  <c r="W145" i="10"/>
  <c r="V145" i="10"/>
  <c r="U145" i="10"/>
  <c r="T145" i="10"/>
  <c r="S145" i="10"/>
  <c r="R145" i="10"/>
  <c r="X201" i="10"/>
  <c r="P201" i="10"/>
  <c r="W201" i="10"/>
  <c r="V201" i="10"/>
  <c r="U201" i="10"/>
  <c r="T201" i="10"/>
  <c r="Q201" i="10"/>
  <c r="R201" i="10"/>
  <c r="S201" i="10"/>
  <c r="X14" i="10"/>
  <c r="V14" i="10"/>
  <c r="U14" i="10"/>
  <c r="T14" i="10"/>
  <c r="S14" i="10"/>
  <c r="Q14" i="10"/>
  <c r="R14" i="10"/>
  <c r="R23" i="10"/>
  <c r="V25" i="10"/>
  <c r="AA50" i="10"/>
  <c r="AB59" i="10"/>
  <c r="AB64" i="10"/>
  <c r="X82" i="10"/>
  <c r="W82" i="10"/>
  <c r="V82" i="10"/>
  <c r="U82" i="10"/>
  <c r="T82" i="10"/>
  <c r="P96" i="10"/>
  <c r="Q134" i="10"/>
  <c r="R180" i="10"/>
  <c r="W180" i="10"/>
  <c r="X180" i="10"/>
  <c r="V180" i="10"/>
  <c r="T180" i="10"/>
  <c r="U180" i="10"/>
  <c r="S180" i="10"/>
  <c r="P184" i="10"/>
  <c r="P189" i="10"/>
  <c r="T318" i="10"/>
  <c r="Q495" i="10"/>
  <c r="U604" i="10"/>
  <c r="X730" i="10"/>
  <c r="R730" i="10"/>
  <c r="Q730" i="10"/>
  <c r="P730" i="10"/>
  <c r="V730" i="10"/>
  <c r="U730" i="10"/>
  <c r="T730" i="10"/>
  <c r="S730" i="10"/>
  <c r="U203" i="10"/>
  <c r="W203" i="10"/>
  <c r="V203" i="10"/>
  <c r="T203" i="10"/>
  <c r="S203" i="10"/>
  <c r="Q203" i="10"/>
  <c r="R203" i="10"/>
  <c r="U18" i="10"/>
  <c r="T18" i="10"/>
  <c r="V18" i="10"/>
  <c r="S18" i="10"/>
  <c r="R18" i="10"/>
  <c r="Q18" i="10"/>
  <c r="T348" i="10"/>
  <c r="S348" i="10"/>
  <c r="R348" i="10"/>
  <c r="Q348" i="10"/>
  <c r="X348" i="10"/>
  <c r="W348" i="10"/>
  <c r="V348" i="10"/>
  <c r="U348" i="10"/>
  <c r="P550" i="10"/>
  <c r="Q16" i="10"/>
  <c r="AH41" i="10"/>
  <c r="T235" i="10"/>
  <c r="U235" i="10"/>
  <c r="X235" i="10"/>
  <c r="W235" i="10"/>
  <c r="V235" i="10"/>
  <c r="S235" i="10"/>
  <c r="Q235" i="10"/>
  <c r="P235" i="10"/>
  <c r="R235" i="10"/>
  <c r="X333" i="10"/>
  <c r="W333" i="10"/>
  <c r="U333" i="10"/>
  <c r="V333" i="10"/>
  <c r="T333" i="10"/>
  <c r="S333" i="10"/>
  <c r="R333" i="10"/>
  <c r="Q333" i="10"/>
  <c r="P333" i="10"/>
  <c r="X408" i="10"/>
  <c r="W408" i="10"/>
  <c r="V408" i="10"/>
  <c r="U408" i="10"/>
  <c r="T408" i="10"/>
  <c r="V492" i="10"/>
  <c r="S492" i="10"/>
  <c r="R492" i="10"/>
  <c r="Q492" i="10"/>
  <c r="P492" i="10"/>
  <c r="X492" i="10"/>
  <c r="W492" i="10"/>
  <c r="U492" i="10"/>
  <c r="T492" i="10"/>
  <c r="V644" i="10"/>
  <c r="W644" i="10"/>
  <c r="X644" i="10"/>
  <c r="U644" i="10"/>
  <c r="S644" i="10"/>
  <c r="T644" i="10"/>
  <c r="R644" i="10"/>
  <c r="AN39" i="10"/>
  <c r="AN40" i="10" s="1"/>
  <c r="AO40" i="10" s="1"/>
  <c r="AP40" i="10" s="1"/>
  <c r="AQ40" i="10" s="1"/>
  <c r="AR40" i="10" s="1"/>
  <c r="AS40" i="10" s="1"/>
  <c r="AT40" i="10" s="1"/>
  <c r="AI62" i="10"/>
  <c r="W399" i="10"/>
  <c r="V399" i="10"/>
  <c r="X399" i="10"/>
  <c r="U399" i="10"/>
  <c r="T399" i="10"/>
  <c r="S399" i="10"/>
  <c r="R399" i="10"/>
  <c r="Q399" i="10"/>
  <c r="P399" i="10"/>
  <c r="P408" i="10"/>
  <c r="P644" i="10"/>
  <c r="AI40" i="10"/>
  <c r="AI58" i="10"/>
  <c r="P149" i="10"/>
  <c r="V149" i="10"/>
  <c r="U149" i="10"/>
  <c r="T149" i="10"/>
  <c r="X149" i="10"/>
  <c r="W149" i="10"/>
  <c r="U9" i="10"/>
  <c r="T9" i="10"/>
  <c r="S9" i="10"/>
  <c r="R9" i="10"/>
  <c r="Q9" i="10"/>
  <c r="P9" i="10"/>
  <c r="Q294" i="10"/>
  <c r="W10" i="10"/>
  <c r="V10" i="10"/>
  <c r="U10" i="10"/>
  <c r="S10" i="10"/>
  <c r="T10" i="10"/>
  <c r="R10" i="10"/>
  <c r="X10" i="10"/>
  <c r="S23" i="10"/>
  <c r="AL28" i="10"/>
  <c r="AL29" i="10" s="1"/>
  <c r="AM29" i="10" s="1"/>
  <c r="AN29" i="10" s="1"/>
  <c r="AO29" i="10" s="1"/>
  <c r="AP29" i="10" s="1"/>
  <c r="AQ29" i="10" s="1"/>
  <c r="AR29" i="10" s="1"/>
  <c r="AS29" i="10" s="1"/>
  <c r="AT29" i="10" s="1"/>
  <c r="AB50" i="10"/>
  <c r="U96" i="10"/>
  <c r="R134" i="10"/>
  <c r="Q184" i="10"/>
  <c r="Q189" i="10"/>
  <c r="P244" i="10"/>
  <c r="V244" i="10"/>
  <c r="U244" i="10"/>
  <c r="T244" i="10"/>
  <c r="S244" i="10"/>
  <c r="X244" i="10"/>
  <c r="W244" i="10"/>
  <c r="U318" i="10"/>
  <c r="R495" i="10"/>
  <c r="X577" i="10"/>
  <c r="W577" i="10"/>
  <c r="R577" i="10"/>
  <c r="V577" i="10"/>
  <c r="U577" i="10"/>
  <c r="T577" i="10"/>
  <c r="S577" i="10"/>
  <c r="Q577" i="10"/>
  <c r="V604" i="10"/>
  <c r="T658" i="10"/>
  <c r="S658" i="10"/>
  <c r="X658" i="10"/>
  <c r="W658" i="10"/>
  <c r="V658" i="10"/>
  <c r="R658" i="10"/>
  <c r="U658" i="10"/>
  <c r="Q658" i="10"/>
  <c r="P658" i="10"/>
  <c r="W730" i="10"/>
  <c r="AG62" i="10"/>
  <c r="AG61" i="10"/>
  <c r="AG52" i="10"/>
  <c r="AG41" i="10"/>
  <c r="AG47" i="10"/>
  <c r="AG64" i="10"/>
  <c r="AG59" i="10"/>
  <c r="AG54" i="10"/>
  <c r="AG49" i="10"/>
  <c r="AG58" i="10"/>
  <c r="AG46" i="10"/>
  <c r="AG40" i="10"/>
  <c r="AG53" i="10"/>
  <c r="AG44" i="10"/>
  <c r="AG50" i="10"/>
  <c r="AG43" i="10"/>
  <c r="AG57" i="10"/>
  <c r="AG42" i="10"/>
  <c r="T23" i="10"/>
  <c r="X26" i="10"/>
  <c r="W26" i="10"/>
  <c r="AH45" i="10"/>
  <c r="S134" i="10"/>
  <c r="R189" i="10"/>
  <c r="P209" i="10"/>
  <c r="X209" i="10"/>
  <c r="W209" i="10"/>
  <c r="V209" i="10"/>
  <c r="U209" i="10"/>
  <c r="T209" i="10"/>
  <c r="S209" i="10"/>
  <c r="S415" i="10"/>
  <c r="U415" i="10"/>
  <c r="T415" i="10"/>
  <c r="R415" i="10"/>
  <c r="Q415" i="10"/>
  <c r="X415" i="10"/>
  <c r="W415" i="10"/>
  <c r="V415" i="10"/>
  <c r="P415" i="10"/>
  <c r="R462" i="10"/>
  <c r="Q462" i="10"/>
  <c r="P462" i="10"/>
  <c r="X462" i="10"/>
  <c r="W462" i="10"/>
  <c r="V462" i="10"/>
  <c r="U462" i="10"/>
  <c r="T462" i="10"/>
  <c r="S495" i="10"/>
  <c r="Q534" i="10"/>
  <c r="P534" i="10"/>
  <c r="X534" i="10"/>
  <c r="W534" i="10"/>
  <c r="V534" i="10"/>
  <c r="U534" i="10"/>
  <c r="T534" i="10"/>
  <c r="S534" i="10"/>
  <c r="U731" i="10"/>
  <c r="T731" i="10"/>
  <c r="S731" i="10"/>
  <c r="W731" i="10"/>
  <c r="V731" i="10"/>
  <c r="R731" i="10"/>
  <c r="Q731" i="10"/>
  <c r="X731" i="10"/>
  <c r="P731" i="10"/>
  <c r="X463" i="10"/>
  <c r="V463" i="10"/>
  <c r="U463" i="10"/>
  <c r="T463" i="10"/>
  <c r="S463" i="10"/>
  <c r="R463" i="10"/>
  <c r="W463" i="10"/>
  <c r="Q463" i="10"/>
  <c r="P463" i="10"/>
  <c r="P287" i="10"/>
  <c r="X287" i="10"/>
  <c r="W287" i="10"/>
  <c r="R361" i="10"/>
  <c r="V361" i="10"/>
  <c r="U361" i="10"/>
  <c r="P361" i="10"/>
  <c r="W361" i="10"/>
  <c r="T361" i="10"/>
  <c r="S361" i="10"/>
  <c r="Q361" i="10"/>
  <c r="S517" i="10"/>
  <c r="R517" i="10"/>
  <c r="W517" i="10"/>
  <c r="V517" i="10"/>
  <c r="Q517" i="10"/>
  <c r="X517" i="10"/>
  <c r="T590" i="10"/>
  <c r="S590" i="10"/>
  <c r="R590" i="10"/>
  <c r="X590" i="10"/>
  <c r="W590" i="10"/>
  <c r="V590" i="10"/>
  <c r="U590" i="10"/>
  <c r="Q590" i="10"/>
  <c r="P590" i="10"/>
  <c r="AC58" i="10"/>
  <c r="AC59" i="10"/>
  <c r="AC50" i="10"/>
  <c r="AC62" i="10"/>
  <c r="AC57" i="10"/>
  <c r="AC52" i="10"/>
  <c r="AC45" i="10"/>
  <c r="AC47" i="10"/>
  <c r="AC56" i="10"/>
  <c r="AC51" i="10"/>
  <c r="AC44" i="10"/>
  <c r="AC63" i="10"/>
  <c r="AC49" i="10"/>
  <c r="X188" i="10"/>
  <c r="U188" i="10"/>
  <c r="T188" i="10"/>
  <c r="S188" i="10"/>
  <c r="R188" i="10"/>
  <c r="R228" i="10"/>
  <c r="V228" i="10"/>
  <c r="W228" i="10"/>
  <c r="U228" i="10"/>
  <c r="T228" i="10"/>
  <c r="S228" i="10"/>
  <c r="X243" i="10"/>
  <c r="W243" i="10"/>
  <c r="V243" i="10"/>
  <c r="U243" i="10"/>
  <c r="U247" i="10"/>
  <c r="T247" i="10"/>
  <c r="S247" i="10"/>
  <c r="X247" i="10"/>
  <c r="W247" i="10"/>
  <c r="Q287" i="10"/>
  <c r="X345" i="10"/>
  <c r="W345" i="10"/>
  <c r="V345" i="10"/>
  <c r="U345" i="10"/>
  <c r="R345" i="10"/>
  <c r="T345" i="10"/>
  <c r="S345" i="10"/>
  <c r="X361" i="10"/>
  <c r="P405" i="10"/>
  <c r="X405" i="10"/>
  <c r="W405" i="10"/>
  <c r="V405" i="10"/>
  <c r="S405" i="10"/>
  <c r="U405" i="10"/>
  <c r="T405" i="10"/>
  <c r="W447" i="10"/>
  <c r="V447" i="10"/>
  <c r="U447" i="10"/>
  <c r="X447" i="10"/>
  <c r="S447" i="10"/>
  <c r="X454" i="10"/>
  <c r="W454" i="10"/>
  <c r="T454" i="10"/>
  <c r="S454" i="10"/>
  <c r="R454" i="10"/>
  <c r="Q454" i="10"/>
  <c r="P454" i="10"/>
  <c r="P517" i="10"/>
  <c r="U750" i="10"/>
  <c r="T750" i="10"/>
  <c r="S750" i="10"/>
  <c r="X750" i="10"/>
  <c r="W750" i="10"/>
  <c r="V750" i="10"/>
  <c r="R750" i="10"/>
  <c r="Q750" i="10"/>
  <c r="AD59" i="10"/>
  <c r="AD50" i="10"/>
  <c r="AD57" i="10"/>
  <c r="AD52" i="10"/>
  <c r="AD45" i="10"/>
  <c r="AD47" i="10"/>
  <c r="AD64" i="10"/>
  <c r="AD51" i="10"/>
  <c r="AD44" i="10"/>
  <c r="AD67" i="10" s="1"/>
  <c r="AD63" i="10"/>
  <c r="AD58" i="10"/>
  <c r="AD46" i="10"/>
  <c r="AD49" i="10"/>
  <c r="AD56" i="10"/>
  <c r="R131" i="10"/>
  <c r="X131" i="10"/>
  <c r="W131" i="10"/>
  <c r="V131" i="10"/>
  <c r="P188" i="10"/>
  <c r="U205" i="10"/>
  <c r="T205" i="10"/>
  <c r="S205" i="10"/>
  <c r="R205" i="10"/>
  <c r="X205" i="10"/>
  <c r="W205" i="10"/>
  <c r="V205" i="10"/>
  <c r="P228" i="10"/>
  <c r="P243" i="10"/>
  <c r="P247" i="10"/>
  <c r="R287" i="10"/>
  <c r="S325" i="10"/>
  <c r="V325" i="10"/>
  <c r="X325" i="10"/>
  <c r="T336" i="10"/>
  <c r="S336" i="10"/>
  <c r="R336" i="10"/>
  <c r="Q336" i="10"/>
  <c r="U336" i="10"/>
  <c r="X336" i="10"/>
  <c r="W336" i="10"/>
  <c r="V336" i="10"/>
  <c r="P336" i="10"/>
  <c r="P345" i="10"/>
  <c r="S354" i="10"/>
  <c r="R354" i="10"/>
  <c r="Q354" i="10"/>
  <c r="P354" i="10"/>
  <c r="V354" i="10"/>
  <c r="X354" i="10"/>
  <c r="W354" i="10"/>
  <c r="U354" i="10"/>
  <c r="X362" i="10"/>
  <c r="W362" i="10"/>
  <c r="V362" i="10"/>
  <c r="U362" i="10"/>
  <c r="T362" i="10"/>
  <c r="S362" i="10"/>
  <c r="Q405" i="10"/>
  <c r="W423" i="10"/>
  <c r="V423" i="10"/>
  <c r="U423" i="10"/>
  <c r="S423" i="10"/>
  <c r="P423" i="10"/>
  <c r="X423" i="10"/>
  <c r="Q423" i="10"/>
  <c r="T423" i="10"/>
  <c r="R423" i="10"/>
  <c r="Q436" i="10"/>
  <c r="U436" i="10"/>
  <c r="T436" i="10"/>
  <c r="S436" i="10"/>
  <c r="R436" i="10"/>
  <c r="P447" i="10"/>
  <c r="U454" i="10"/>
  <c r="T517" i="10"/>
  <c r="V698" i="10"/>
  <c r="U698" i="10"/>
  <c r="T698" i="10"/>
  <c r="Q698" i="10"/>
  <c r="W698" i="10"/>
  <c r="S698" i="10"/>
  <c r="R698" i="10"/>
  <c r="P698" i="10"/>
  <c r="X698" i="10"/>
  <c r="P750" i="10"/>
  <c r="V770" i="10"/>
  <c r="U770" i="10"/>
  <c r="T770" i="10"/>
  <c r="R770" i="10"/>
  <c r="W770" i="10"/>
  <c r="S770" i="10"/>
  <c r="Q770" i="10"/>
  <c r="P770" i="10"/>
  <c r="AE60" i="10"/>
  <c r="AE52" i="10"/>
  <c r="AE45" i="10"/>
  <c r="AE47" i="10"/>
  <c r="AE59" i="10"/>
  <c r="AE64" i="10"/>
  <c r="AE54" i="10"/>
  <c r="AE44" i="10"/>
  <c r="AE67" i="10" s="1"/>
  <c r="AE63" i="10"/>
  <c r="AE58" i="10"/>
  <c r="AE46" i="10"/>
  <c r="AE49" i="10"/>
  <c r="AE56" i="10"/>
  <c r="V128" i="10"/>
  <c r="X128" i="10"/>
  <c r="W128" i="10"/>
  <c r="Q150" i="10"/>
  <c r="U150" i="10"/>
  <c r="T150" i="10"/>
  <c r="S150" i="10"/>
  <c r="R150" i="10"/>
  <c r="V166" i="10"/>
  <c r="U166" i="10"/>
  <c r="T166" i="10"/>
  <c r="S166" i="10"/>
  <c r="R166" i="10"/>
  <c r="S287" i="10"/>
  <c r="S303" i="10"/>
  <c r="T303" i="10"/>
  <c r="X303" i="10"/>
  <c r="W303" i="10"/>
  <c r="V303" i="10"/>
  <c r="U303" i="10"/>
  <c r="R478" i="10"/>
  <c r="T478" i="10"/>
  <c r="X478" i="10"/>
  <c r="W478" i="10"/>
  <c r="V478" i="10"/>
  <c r="U478" i="10"/>
  <c r="S478" i="10"/>
  <c r="Q478" i="10"/>
  <c r="U517" i="10"/>
  <c r="T619" i="10"/>
  <c r="V619" i="10"/>
  <c r="X619" i="10"/>
  <c r="W619" i="10"/>
  <c r="U619" i="10"/>
  <c r="S619" i="10"/>
  <c r="R619" i="10"/>
  <c r="Q619" i="10"/>
  <c r="P619" i="10"/>
  <c r="T656" i="10"/>
  <c r="V656" i="10"/>
  <c r="U656" i="10"/>
  <c r="S656" i="10"/>
  <c r="R656" i="10"/>
  <c r="X656" i="10"/>
  <c r="W656" i="10"/>
  <c r="Q656" i="10"/>
  <c r="P656" i="10"/>
  <c r="T751" i="10"/>
  <c r="S751" i="10"/>
  <c r="R751" i="10"/>
  <c r="Q751" i="10"/>
  <c r="X751" i="10"/>
  <c r="W751" i="10"/>
  <c r="V751" i="10"/>
  <c r="AF61" i="10"/>
  <c r="AF52" i="10"/>
  <c r="AF41" i="10"/>
  <c r="AF47" i="10"/>
  <c r="AF64" i="10"/>
  <c r="AF59" i="10"/>
  <c r="AF54" i="10"/>
  <c r="AF63" i="10"/>
  <c r="AF58" i="10"/>
  <c r="AF46" i="10"/>
  <c r="AF40" i="10"/>
  <c r="AF53" i="10"/>
  <c r="U31" i="10"/>
  <c r="X31" i="10"/>
  <c r="W31" i="10"/>
  <c r="AF49" i="10"/>
  <c r="AC53" i="10"/>
  <c r="AF56" i="10"/>
  <c r="P128" i="10"/>
  <c r="P150" i="10"/>
  <c r="P166" i="10"/>
  <c r="V170" i="10"/>
  <c r="X170" i="10"/>
  <c r="W170" i="10"/>
  <c r="T170" i="10"/>
  <c r="U170" i="10"/>
  <c r="P173" i="10"/>
  <c r="V173" i="10"/>
  <c r="U173" i="10"/>
  <c r="T173" i="10"/>
  <c r="S173" i="10"/>
  <c r="W173" i="10"/>
  <c r="X173" i="10"/>
  <c r="V188" i="10"/>
  <c r="X224" i="10"/>
  <c r="W224" i="10"/>
  <c r="V224" i="10"/>
  <c r="U224" i="10"/>
  <c r="S224" i="10"/>
  <c r="R224" i="10"/>
  <c r="Q224" i="10"/>
  <c r="P224" i="10"/>
  <c r="T224" i="10"/>
  <c r="X228" i="10"/>
  <c r="R243" i="10"/>
  <c r="R247" i="10"/>
  <c r="T284" i="10"/>
  <c r="X284" i="10"/>
  <c r="W284" i="10"/>
  <c r="V284" i="10"/>
  <c r="T287" i="10"/>
  <c r="U296" i="10"/>
  <c r="T296" i="10"/>
  <c r="S296" i="10"/>
  <c r="R296" i="10"/>
  <c r="X296" i="10"/>
  <c r="P303" i="10"/>
  <c r="R447" i="10"/>
  <c r="P478" i="10"/>
  <c r="X494" i="10"/>
  <c r="W494" i="10"/>
  <c r="V494" i="10"/>
  <c r="U494" i="10"/>
  <c r="T494" i="10"/>
  <c r="S494" i="10"/>
  <c r="R494" i="10"/>
  <c r="Q494" i="10"/>
  <c r="X571" i="10"/>
  <c r="P571" i="10"/>
  <c r="R651" i="10"/>
  <c r="U651" i="10"/>
  <c r="T651" i="10"/>
  <c r="S651" i="10"/>
  <c r="Q651" i="10"/>
  <c r="X651" i="10"/>
  <c r="W651" i="10"/>
  <c r="X657" i="10"/>
  <c r="V657" i="10"/>
  <c r="U657" i="10"/>
  <c r="R657" i="10"/>
  <c r="W657" i="10"/>
  <c r="T657" i="10"/>
  <c r="S657" i="10"/>
  <c r="Q657" i="10"/>
  <c r="P751" i="10"/>
  <c r="X793" i="10"/>
  <c r="S793" i="10"/>
  <c r="W793" i="10"/>
  <c r="V793" i="10"/>
  <c r="U793" i="10"/>
  <c r="R793" i="10"/>
  <c r="T793" i="10"/>
  <c r="Q793" i="10"/>
  <c r="P793" i="10"/>
  <c r="P19" i="10"/>
  <c r="U118" i="10"/>
  <c r="Q140" i="10"/>
  <c r="V194" i="10"/>
  <c r="X194" i="10"/>
  <c r="W194" i="10"/>
  <c r="U194" i="10"/>
  <c r="T194" i="10"/>
  <c r="P231" i="10"/>
  <c r="P315" i="10"/>
  <c r="S385" i="10"/>
  <c r="R385" i="10"/>
  <c r="V385" i="10"/>
  <c r="U385" i="10"/>
  <c r="T385" i="10"/>
  <c r="Q385" i="10"/>
  <c r="X444" i="10"/>
  <c r="S444" i="10"/>
  <c r="W444" i="10"/>
  <c r="V444" i="10"/>
  <c r="U524" i="10"/>
  <c r="T524" i="10"/>
  <c r="S524" i="10"/>
  <c r="R524" i="10"/>
  <c r="Q524" i="10"/>
  <c r="P524" i="10"/>
  <c r="V524" i="10"/>
  <c r="X556" i="10"/>
  <c r="W556" i="10"/>
  <c r="V556" i="10"/>
  <c r="U556" i="10"/>
  <c r="T556" i="10"/>
  <c r="S556" i="10"/>
  <c r="R556" i="10"/>
  <c r="Q556" i="10"/>
  <c r="P556" i="10"/>
  <c r="W597" i="10"/>
  <c r="U733" i="10"/>
  <c r="T733" i="10"/>
  <c r="S733" i="10"/>
  <c r="R733" i="10"/>
  <c r="P733" i="10"/>
  <c r="W733" i="10"/>
  <c r="X733" i="10"/>
  <c r="T799" i="10"/>
  <c r="S799" i="10"/>
  <c r="R799" i="10"/>
  <c r="W799" i="10"/>
  <c r="V799" i="10"/>
  <c r="U799" i="10"/>
  <c r="Q799" i="10"/>
  <c r="X799" i="10"/>
  <c r="R804" i="10"/>
  <c r="Q804" i="10"/>
  <c r="P804" i="10"/>
  <c r="X804" i="10"/>
  <c r="S804" i="10"/>
  <c r="V804" i="10"/>
  <c r="U804" i="10"/>
  <c r="T804" i="10"/>
  <c r="W804" i="10"/>
  <c r="T380" i="10"/>
  <c r="U380" i="10"/>
  <c r="S380" i="10"/>
  <c r="R380" i="10"/>
  <c r="Q380" i="10"/>
  <c r="W380" i="10"/>
  <c r="R780" i="10"/>
  <c r="Q780" i="10"/>
  <c r="P780" i="10"/>
  <c r="V780" i="10"/>
  <c r="U780" i="10"/>
  <c r="T780" i="10"/>
  <c r="S780" i="10"/>
  <c r="R29" i="10"/>
  <c r="Q29" i="10"/>
  <c r="P29" i="10"/>
  <c r="V75" i="10"/>
  <c r="U75" i="10"/>
  <c r="R75" i="10"/>
  <c r="T75" i="10"/>
  <c r="S75" i="10"/>
  <c r="W159" i="10"/>
  <c r="V159" i="10"/>
  <c r="U159" i="10"/>
  <c r="T159" i="10"/>
  <c r="X159" i="10"/>
  <c r="S159" i="10"/>
  <c r="R159" i="10"/>
  <c r="R186" i="10"/>
  <c r="X186" i="10"/>
  <c r="V186" i="10"/>
  <c r="W186" i="10"/>
  <c r="S397" i="10"/>
  <c r="R397" i="10"/>
  <c r="P397" i="10"/>
  <c r="X397" i="10"/>
  <c r="W397" i="10"/>
  <c r="V397" i="10"/>
  <c r="U397" i="10"/>
  <c r="P597" i="10"/>
  <c r="W780" i="10"/>
  <c r="Q19" i="10"/>
  <c r="T29" i="10"/>
  <c r="AC61" i="10"/>
  <c r="Q75" i="10"/>
  <c r="T102" i="10"/>
  <c r="S102" i="10"/>
  <c r="R102" i="10"/>
  <c r="Q102" i="10"/>
  <c r="V118" i="10"/>
  <c r="X133" i="10"/>
  <c r="U133" i="10"/>
  <c r="T133" i="10"/>
  <c r="Q133" i="10"/>
  <c r="S133" i="10"/>
  <c r="R133" i="10"/>
  <c r="R140" i="10"/>
  <c r="Q159" i="10"/>
  <c r="T175" i="10"/>
  <c r="Q175" i="10"/>
  <c r="X175" i="10"/>
  <c r="W175" i="10"/>
  <c r="Q186" i="10"/>
  <c r="P194" i="10"/>
  <c r="R231" i="10"/>
  <c r="X263" i="10"/>
  <c r="W263" i="10"/>
  <c r="Q263" i="10"/>
  <c r="W289" i="10"/>
  <c r="X289" i="10"/>
  <c r="V289" i="10"/>
  <c r="U289" i="10"/>
  <c r="T289" i="10"/>
  <c r="S289" i="10"/>
  <c r="R289" i="10"/>
  <c r="Q289" i="10"/>
  <c r="V319" i="10"/>
  <c r="U319" i="10"/>
  <c r="T319" i="10"/>
  <c r="S319" i="10"/>
  <c r="R319" i="10"/>
  <c r="X319" i="10"/>
  <c r="W319" i="10"/>
  <c r="Q319" i="10"/>
  <c r="P319" i="10"/>
  <c r="X380" i="10"/>
  <c r="P385" i="10"/>
  <c r="T397" i="10"/>
  <c r="P444" i="10"/>
  <c r="T485" i="10"/>
  <c r="W485" i="10"/>
  <c r="V485" i="10"/>
  <c r="U485" i="10"/>
  <c r="S485" i="10"/>
  <c r="X485" i="10"/>
  <c r="P485" i="10"/>
  <c r="R485" i="10"/>
  <c r="T506" i="10"/>
  <c r="S506" i="10"/>
  <c r="R506" i="10"/>
  <c r="Q506" i="10"/>
  <c r="X506" i="10"/>
  <c r="W524" i="10"/>
  <c r="Q733" i="10"/>
  <c r="T739" i="10"/>
  <c r="S739" i="10"/>
  <c r="R739" i="10"/>
  <c r="X739" i="10"/>
  <c r="W739" i="10"/>
  <c r="V739" i="10"/>
  <c r="Q739" i="10"/>
  <c r="U739" i="10"/>
  <c r="P739" i="10"/>
  <c r="P799" i="10"/>
  <c r="V106" i="10"/>
  <c r="U106" i="10"/>
  <c r="T106" i="10"/>
  <c r="X106" i="10"/>
  <c r="W106" i="10"/>
  <c r="S106" i="10"/>
  <c r="R106" i="10"/>
  <c r="Q106" i="10"/>
  <c r="W315" i="10"/>
  <c r="V315" i="10"/>
  <c r="U315" i="10"/>
  <c r="T315" i="10"/>
  <c r="X489" i="10"/>
  <c r="W489" i="10"/>
  <c r="V489" i="10"/>
  <c r="U489" i="10"/>
  <c r="T489" i="10"/>
  <c r="S489" i="10"/>
  <c r="R489" i="10"/>
  <c r="P489" i="10"/>
  <c r="X622" i="10"/>
  <c r="W622" i="10"/>
  <c r="Q622" i="10"/>
  <c r="V622" i="10"/>
  <c r="U622" i="10"/>
  <c r="T622" i="10"/>
  <c r="S622" i="10"/>
  <c r="R622" i="10"/>
  <c r="X709" i="10"/>
  <c r="W709" i="10"/>
  <c r="V709" i="10"/>
  <c r="Q709" i="10"/>
  <c r="U709" i="10"/>
  <c r="T709" i="10"/>
  <c r="S709" i="10"/>
  <c r="R709" i="10"/>
  <c r="R19" i="10"/>
  <c r="U29" i="10"/>
  <c r="AD61" i="10"/>
  <c r="W75" i="10"/>
  <c r="T91" i="10"/>
  <c r="S91" i="10"/>
  <c r="R91" i="10"/>
  <c r="Q91" i="10"/>
  <c r="W91" i="10"/>
  <c r="V91" i="10"/>
  <c r="U91" i="10"/>
  <c r="P91" i="10"/>
  <c r="U95" i="10"/>
  <c r="T95" i="10"/>
  <c r="S95" i="10"/>
  <c r="R95" i="10"/>
  <c r="Q95" i="10"/>
  <c r="P102" i="10"/>
  <c r="P107" i="10"/>
  <c r="P133" i="10"/>
  <c r="P175" i="10"/>
  <c r="S186" i="10"/>
  <c r="W191" i="10"/>
  <c r="X191" i="10"/>
  <c r="V191" i="10"/>
  <c r="Q194" i="10"/>
  <c r="U208" i="10"/>
  <c r="V208" i="10"/>
  <c r="T208" i="10"/>
  <c r="S208" i="10"/>
  <c r="R208" i="10"/>
  <c r="X213" i="10"/>
  <c r="U213" i="10"/>
  <c r="R213" i="10"/>
  <c r="W213" i="10"/>
  <c r="V213" i="10"/>
  <c r="T213" i="10"/>
  <c r="S213" i="10"/>
  <c r="S231" i="10"/>
  <c r="P263" i="10"/>
  <c r="P289" i="10"/>
  <c r="R315" i="10"/>
  <c r="W330" i="10"/>
  <c r="S330" i="10"/>
  <c r="R330" i="10"/>
  <c r="Q330" i="10"/>
  <c r="P330" i="10"/>
  <c r="X330" i="10"/>
  <c r="V381" i="10"/>
  <c r="U381" i="10"/>
  <c r="T381" i="10"/>
  <c r="S381" i="10"/>
  <c r="R381" i="10"/>
  <c r="X381" i="10"/>
  <c r="W385" i="10"/>
  <c r="Q444" i="10"/>
  <c r="R467" i="10"/>
  <c r="Q467" i="10"/>
  <c r="P467" i="10"/>
  <c r="T467" i="10"/>
  <c r="X467" i="10"/>
  <c r="W467" i="10"/>
  <c r="V467" i="10"/>
  <c r="X476" i="10"/>
  <c r="W476" i="10"/>
  <c r="V476" i="10"/>
  <c r="U476" i="10"/>
  <c r="Q485" i="10"/>
  <c r="P506" i="10"/>
  <c r="S520" i="10"/>
  <c r="R520" i="10"/>
  <c r="W520" i="10"/>
  <c r="T520" i="10"/>
  <c r="X520" i="10"/>
  <c r="X524" i="10"/>
  <c r="V733" i="10"/>
  <c r="U140" i="10"/>
  <c r="T140" i="10"/>
  <c r="S140" i="10"/>
  <c r="X140" i="10"/>
  <c r="X432" i="10"/>
  <c r="W432" i="10"/>
  <c r="V432" i="10"/>
  <c r="U432" i="10"/>
  <c r="R432" i="10"/>
  <c r="T432" i="10"/>
  <c r="S432" i="10"/>
  <c r="Q432" i="10"/>
  <c r="P432" i="10"/>
  <c r="V597" i="10"/>
  <c r="T597" i="10"/>
  <c r="S597" i="10"/>
  <c r="R597" i="10"/>
  <c r="Q597" i="10"/>
  <c r="U597" i="10"/>
  <c r="T118" i="10"/>
  <c r="S118" i="10"/>
  <c r="R118" i="10"/>
  <c r="Q118" i="10"/>
  <c r="P118" i="10"/>
  <c r="P140" i="10"/>
  <c r="P380" i="10"/>
  <c r="W411" i="10"/>
  <c r="V411" i="10"/>
  <c r="T411" i="10"/>
  <c r="S411" i="10"/>
  <c r="R411" i="10"/>
  <c r="Q411" i="10"/>
  <c r="X411" i="10"/>
  <c r="U411" i="10"/>
  <c r="P411" i="10"/>
  <c r="S19" i="10"/>
  <c r="V29" i="10"/>
  <c r="X34" i="10"/>
  <c r="W34" i="10"/>
  <c r="AF44" i="10"/>
  <c r="AE61" i="10"/>
  <c r="AC65" i="10"/>
  <c r="X75" i="10"/>
  <c r="X91" i="10"/>
  <c r="P95" i="10"/>
  <c r="U102" i="10"/>
  <c r="Q107" i="10"/>
  <c r="X118" i="10"/>
  <c r="V133" i="10"/>
  <c r="W140" i="10"/>
  <c r="R156" i="10"/>
  <c r="X156" i="10"/>
  <c r="W156" i="10"/>
  <c r="V156" i="10"/>
  <c r="U156" i="10"/>
  <c r="T156" i="10"/>
  <c r="S156" i="10"/>
  <c r="R175" i="10"/>
  <c r="T186" i="10"/>
  <c r="P191" i="10"/>
  <c r="R194" i="10"/>
  <c r="P208" i="10"/>
  <c r="P213" i="10"/>
  <c r="T231" i="10"/>
  <c r="R263" i="10"/>
  <c r="X282" i="10"/>
  <c r="W282" i="10"/>
  <c r="V282" i="10"/>
  <c r="U282" i="10"/>
  <c r="S315" i="10"/>
  <c r="T330" i="10"/>
  <c r="X352" i="10"/>
  <c r="W352" i="10"/>
  <c r="V352" i="10"/>
  <c r="U352" i="10"/>
  <c r="T352" i="10"/>
  <c r="S352" i="10"/>
  <c r="R352" i="10"/>
  <c r="Q364" i="10"/>
  <c r="U364" i="10"/>
  <c r="S364" i="10"/>
  <c r="X364" i="10"/>
  <c r="Q374" i="10"/>
  <c r="X374" i="10"/>
  <c r="P374" i="10"/>
  <c r="W374" i="10"/>
  <c r="V374" i="10"/>
  <c r="P381" i="10"/>
  <c r="X385" i="10"/>
  <c r="Q402" i="10"/>
  <c r="P402" i="10"/>
  <c r="T402" i="10"/>
  <c r="X402" i="10"/>
  <c r="W402" i="10"/>
  <c r="V402" i="10"/>
  <c r="U402" i="10"/>
  <c r="S402" i="10"/>
  <c r="R402" i="10"/>
  <c r="R444" i="10"/>
  <c r="S467" i="10"/>
  <c r="P476" i="10"/>
  <c r="U506" i="10"/>
  <c r="P520" i="10"/>
  <c r="U525" i="10"/>
  <c r="T525" i="10"/>
  <c r="X525" i="10"/>
  <c r="W525" i="10"/>
  <c r="V525" i="10"/>
  <c r="S525" i="10"/>
  <c r="R525" i="10"/>
  <c r="T602" i="10"/>
  <c r="X602" i="10"/>
  <c r="V602" i="10"/>
  <c r="U602" i="10"/>
  <c r="S602" i="10"/>
  <c r="R602" i="10"/>
  <c r="W602" i="10"/>
  <c r="Q602" i="10"/>
  <c r="P602" i="10"/>
  <c r="V638" i="10"/>
  <c r="X638" i="10"/>
  <c r="W638" i="10"/>
  <c r="U638" i="10"/>
  <c r="T638" i="10"/>
  <c r="S638" i="10"/>
  <c r="R638" i="10"/>
  <c r="R648" i="10"/>
  <c r="P648" i="10"/>
  <c r="V648" i="10"/>
  <c r="W648" i="10"/>
  <c r="T13" i="10"/>
  <c r="S13" i="10"/>
  <c r="W29" i="10"/>
  <c r="X36" i="10"/>
  <c r="W36" i="10"/>
  <c r="V36" i="10"/>
  <c r="U36" i="10"/>
  <c r="T36" i="10"/>
  <c r="AC41" i="10"/>
  <c r="AC48" i="10"/>
  <c r="AE51" i="10"/>
  <c r="AD65" i="10"/>
  <c r="S71" i="10"/>
  <c r="R71" i="10"/>
  <c r="Q71" i="10"/>
  <c r="V71" i="10"/>
  <c r="U71" i="10"/>
  <c r="T71" i="10"/>
  <c r="P71" i="10"/>
  <c r="S76" i="10"/>
  <c r="R76" i="10"/>
  <c r="Q76" i="10"/>
  <c r="X92" i="10"/>
  <c r="W92" i="10"/>
  <c r="T92" i="10"/>
  <c r="V92" i="10"/>
  <c r="U92" i="10"/>
  <c r="V102" i="10"/>
  <c r="R107" i="10"/>
  <c r="U119" i="10"/>
  <c r="T119" i="10"/>
  <c r="S119" i="10"/>
  <c r="X119" i="10"/>
  <c r="W119" i="10"/>
  <c r="W133" i="10"/>
  <c r="S175" i="10"/>
  <c r="U186" i="10"/>
  <c r="S194" i="10"/>
  <c r="U231" i="10"/>
  <c r="S241" i="10"/>
  <c r="X241" i="10"/>
  <c r="V241" i="10"/>
  <c r="W241" i="10"/>
  <c r="S263" i="10"/>
  <c r="X315" i="10"/>
  <c r="U330" i="10"/>
  <c r="Q381" i="10"/>
  <c r="W386" i="10"/>
  <c r="R386" i="10"/>
  <c r="T386" i="10"/>
  <c r="S386" i="10"/>
  <c r="Q386" i="10"/>
  <c r="P386" i="10"/>
  <c r="X386" i="10"/>
  <c r="V386" i="10"/>
  <c r="U386" i="10"/>
  <c r="S421" i="10"/>
  <c r="R421" i="10"/>
  <c r="Q421" i="10"/>
  <c r="V421" i="10"/>
  <c r="U421" i="10"/>
  <c r="T421" i="10"/>
  <c r="P421" i="10"/>
  <c r="X421" i="10"/>
  <c r="T444" i="10"/>
  <c r="U467" i="10"/>
  <c r="Q476" i="10"/>
  <c r="U498" i="10"/>
  <c r="T498" i="10"/>
  <c r="S498" i="10"/>
  <c r="R498" i="10"/>
  <c r="Q498" i="10"/>
  <c r="P498" i="10"/>
  <c r="V506" i="10"/>
  <c r="Q520" i="10"/>
  <c r="P638" i="10"/>
  <c r="Q648" i="10"/>
  <c r="X105" i="10"/>
  <c r="W105" i="10"/>
  <c r="X111" i="10"/>
  <c r="W111" i="10"/>
  <c r="V111" i="10"/>
  <c r="W169" i="10"/>
  <c r="V169" i="10"/>
  <c r="U169" i="10"/>
  <c r="T169" i="10"/>
  <c r="R169" i="10"/>
  <c r="S232" i="10"/>
  <c r="R232" i="10"/>
  <c r="Q232" i="10"/>
  <c r="P232" i="10"/>
  <c r="T232" i="10"/>
  <c r="Q236" i="10"/>
  <c r="X236" i="10"/>
  <c r="W236" i="10"/>
  <c r="V236" i="10"/>
  <c r="W337" i="10"/>
  <c r="V337" i="10"/>
  <c r="U337" i="10"/>
  <c r="T337" i="10"/>
  <c r="S347" i="10"/>
  <c r="V347" i="10"/>
  <c r="S433" i="10"/>
  <c r="R433" i="10"/>
  <c r="Q433" i="10"/>
  <c r="X433" i="10"/>
  <c r="T458" i="10"/>
  <c r="V458" i="10"/>
  <c r="U458" i="10"/>
  <c r="S458" i="10"/>
  <c r="R458" i="10"/>
  <c r="V757" i="10"/>
  <c r="U757" i="10"/>
  <c r="T757" i="10"/>
  <c r="S757" i="10"/>
  <c r="X757" i="10"/>
  <c r="W757" i="10"/>
  <c r="R757" i="10"/>
  <c r="Q757" i="10"/>
  <c r="Q77" i="10"/>
  <c r="P97" i="10"/>
  <c r="P105" i="10"/>
  <c r="R108" i="10"/>
  <c r="Q108" i="10"/>
  <c r="P111" i="10"/>
  <c r="R135" i="10"/>
  <c r="Q135" i="10"/>
  <c r="P135" i="10"/>
  <c r="X141" i="10"/>
  <c r="W141" i="10"/>
  <c r="P169" i="10"/>
  <c r="S217" i="10"/>
  <c r="R217" i="10"/>
  <c r="Q217" i="10"/>
  <c r="P217" i="10"/>
  <c r="X217" i="10"/>
  <c r="U232" i="10"/>
  <c r="P236" i="10"/>
  <c r="S240" i="10"/>
  <c r="R240" i="10"/>
  <c r="Q240" i="10"/>
  <c r="V240" i="10"/>
  <c r="U240" i="10"/>
  <c r="T240" i="10"/>
  <c r="P240" i="10"/>
  <c r="P251" i="10"/>
  <c r="W278" i="10"/>
  <c r="V278" i="10"/>
  <c r="U278" i="10"/>
  <c r="T278" i="10"/>
  <c r="X309" i="10"/>
  <c r="W309" i="10"/>
  <c r="V309" i="10"/>
  <c r="T309" i="10"/>
  <c r="P316" i="10"/>
  <c r="X326" i="10"/>
  <c r="W326" i="10"/>
  <c r="V326" i="10"/>
  <c r="U326" i="10"/>
  <c r="T326" i="10"/>
  <c r="S326" i="10"/>
  <c r="R326" i="10"/>
  <c r="P337" i="10"/>
  <c r="P347" i="10"/>
  <c r="T365" i="10"/>
  <c r="S365" i="10"/>
  <c r="R365" i="10"/>
  <c r="Q365" i="10"/>
  <c r="X365" i="10"/>
  <c r="X382" i="10"/>
  <c r="W382" i="10"/>
  <c r="V382" i="10"/>
  <c r="U382" i="10"/>
  <c r="T382" i="10"/>
  <c r="S382" i="10"/>
  <c r="R382" i="10"/>
  <c r="P433" i="10"/>
  <c r="P458" i="10"/>
  <c r="V521" i="10"/>
  <c r="U521" i="10"/>
  <c r="T521" i="10"/>
  <c r="S521" i="10"/>
  <c r="X521" i="10"/>
  <c r="R521" i="10"/>
  <c r="P757" i="10"/>
  <c r="T35" i="10"/>
  <c r="S35" i="10"/>
  <c r="R77" i="10"/>
  <c r="Q97" i="10"/>
  <c r="Q105" i="10"/>
  <c r="Q111" i="10"/>
  <c r="S114" i="10"/>
  <c r="R114" i="10"/>
  <c r="Q114" i="10"/>
  <c r="R120" i="10"/>
  <c r="Q120" i="10"/>
  <c r="X129" i="10"/>
  <c r="W129" i="10"/>
  <c r="V129" i="10"/>
  <c r="R144" i="10"/>
  <c r="V144" i="10"/>
  <c r="U144" i="10"/>
  <c r="T144" i="10"/>
  <c r="W144" i="10"/>
  <c r="T163" i="10"/>
  <c r="W163" i="10"/>
  <c r="Q169" i="10"/>
  <c r="U176" i="10"/>
  <c r="T176" i="10"/>
  <c r="S176" i="10"/>
  <c r="R176" i="10"/>
  <c r="V232" i="10"/>
  <c r="R236" i="10"/>
  <c r="Q251" i="10"/>
  <c r="U271" i="10"/>
  <c r="T271" i="10"/>
  <c r="S271" i="10"/>
  <c r="T312" i="10"/>
  <c r="S312" i="10"/>
  <c r="R312" i="10"/>
  <c r="Q312" i="10"/>
  <c r="X312" i="10"/>
  <c r="W312" i="10"/>
  <c r="V312" i="10"/>
  <c r="Q316" i="10"/>
  <c r="Q337" i="10"/>
  <c r="Q347" i="10"/>
  <c r="W351" i="10"/>
  <c r="V351" i="10"/>
  <c r="U351" i="10"/>
  <c r="T351" i="10"/>
  <c r="R351" i="10"/>
  <c r="T433" i="10"/>
  <c r="Q458" i="10"/>
  <c r="X514" i="10"/>
  <c r="V514" i="10"/>
  <c r="R514" i="10"/>
  <c r="S615" i="10"/>
  <c r="R615" i="10"/>
  <c r="W615" i="10"/>
  <c r="V615" i="10"/>
  <c r="U615" i="10"/>
  <c r="T615" i="10"/>
  <c r="X645" i="10"/>
  <c r="S645" i="10"/>
  <c r="R645" i="10"/>
  <c r="W645" i="10"/>
  <c r="V645" i="10"/>
  <c r="U645" i="10"/>
  <c r="X712" i="10"/>
  <c r="U712" i="10"/>
  <c r="T712" i="10"/>
  <c r="S712" i="10"/>
  <c r="V712" i="10"/>
  <c r="R712" i="10"/>
  <c r="Q712" i="10"/>
  <c r="P712" i="10"/>
  <c r="U723" i="10"/>
  <c r="T723" i="10"/>
  <c r="S723" i="10"/>
  <c r="W723" i="10"/>
  <c r="V723" i="10"/>
  <c r="R723" i="10"/>
  <c r="P723" i="10"/>
  <c r="X723" i="10"/>
  <c r="Q723" i="10"/>
  <c r="V779" i="10"/>
  <c r="S779" i="10"/>
  <c r="X779" i="10"/>
  <c r="W779" i="10"/>
  <c r="U779" i="10"/>
  <c r="T779" i="10"/>
  <c r="R779" i="10"/>
  <c r="S77" i="10"/>
  <c r="X83" i="10"/>
  <c r="W83" i="10"/>
  <c r="V83" i="10"/>
  <c r="R105" i="10"/>
  <c r="R111" i="10"/>
  <c r="R132" i="10"/>
  <c r="Q132" i="10"/>
  <c r="V132" i="10"/>
  <c r="U132" i="10"/>
  <c r="T132" i="10"/>
  <c r="S169" i="10"/>
  <c r="V206" i="10"/>
  <c r="P206" i="10"/>
  <c r="X206" i="10"/>
  <c r="W232" i="10"/>
  <c r="S236" i="10"/>
  <c r="R251" i="10"/>
  <c r="X261" i="10"/>
  <c r="W261" i="10"/>
  <c r="T261" i="10"/>
  <c r="S261" i="10"/>
  <c r="R261" i="10"/>
  <c r="Q261" i="10"/>
  <c r="V261" i="10"/>
  <c r="U261" i="10"/>
  <c r="U295" i="10"/>
  <c r="T295" i="10"/>
  <c r="S295" i="10"/>
  <c r="P295" i="10"/>
  <c r="W295" i="10"/>
  <c r="V295" i="10"/>
  <c r="R295" i="10"/>
  <c r="Q295" i="10"/>
  <c r="S316" i="10"/>
  <c r="R337" i="10"/>
  <c r="R347" i="10"/>
  <c r="V355" i="10"/>
  <c r="U355" i="10"/>
  <c r="T355" i="10"/>
  <c r="S355" i="10"/>
  <c r="W387" i="10"/>
  <c r="V387" i="10"/>
  <c r="U387" i="10"/>
  <c r="T387" i="10"/>
  <c r="S387" i="10"/>
  <c r="R387" i="10"/>
  <c r="U433" i="10"/>
  <c r="W451" i="10"/>
  <c r="V451" i="10"/>
  <c r="U451" i="10"/>
  <c r="T451" i="10"/>
  <c r="X451" i="10"/>
  <c r="W458" i="10"/>
  <c r="W464" i="10"/>
  <c r="V464" i="10"/>
  <c r="U464" i="10"/>
  <c r="P464" i="10"/>
  <c r="T473" i="10"/>
  <c r="X473" i="10"/>
  <c r="U473" i="10"/>
  <c r="R481" i="10"/>
  <c r="X481" i="10"/>
  <c r="W481" i="10"/>
  <c r="P481" i="10"/>
  <c r="W501" i="10"/>
  <c r="S501" i="10"/>
  <c r="X627" i="10"/>
  <c r="W627" i="10"/>
  <c r="Q627" i="10"/>
  <c r="V627" i="10"/>
  <c r="U627" i="10"/>
  <c r="T627" i="10"/>
  <c r="W138" i="10"/>
  <c r="W164" i="10"/>
  <c r="V164" i="10"/>
  <c r="U164" i="10"/>
  <c r="T164" i="10"/>
  <c r="S207" i="10"/>
  <c r="R207" i="10"/>
  <c r="Q207" i="10"/>
  <c r="P207" i="10"/>
  <c r="S222" i="10"/>
  <c r="R222" i="10"/>
  <c r="Q222" i="10"/>
  <c r="P222" i="10"/>
  <c r="X222" i="10"/>
  <c r="V230" i="10"/>
  <c r="X230" i="10"/>
  <c r="W230" i="10"/>
  <c r="U230" i="10"/>
  <c r="T230" i="10"/>
  <c r="P8" i="10"/>
  <c r="X24" i="10"/>
  <c r="X81" i="10"/>
  <c r="S81" i="10"/>
  <c r="R81" i="10"/>
  <c r="Q81" i="10"/>
  <c r="P84" i="10"/>
  <c r="W100" i="10"/>
  <c r="P121" i="10"/>
  <c r="W124" i="10"/>
  <c r="V124" i="10"/>
  <c r="U124" i="10"/>
  <c r="X126" i="10"/>
  <c r="P164" i="10"/>
  <c r="V190" i="10"/>
  <c r="U190" i="10"/>
  <c r="T190" i="10"/>
  <c r="S190" i="10"/>
  <c r="T207" i="10"/>
  <c r="T211" i="10"/>
  <c r="P211" i="10"/>
  <c r="W211" i="10"/>
  <c r="V211" i="10"/>
  <c r="U211" i="10"/>
  <c r="S211" i="10"/>
  <c r="T222" i="10"/>
  <c r="P230" i="10"/>
  <c r="V238" i="10"/>
  <c r="U238" i="10"/>
  <c r="X249" i="10"/>
  <c r="W249" i="10"/>
  <c r="S249" i="10"/>
  <c r="U249" i="10"/>
  <c r="T249" i="10"/>
  <c r="R249" i="10"/>
  <c r="Q249" i="10"/>
  <c r="X297" i="10"/>
  <c r="W297" i="10"/>
  <c r="R297" i="10"/>
  <c r="V331" i="10"/>
  <c r="U331" i="10"/>
  <c r="T331" i="10"/>
  <c r="S331" i="10"/>
  <c r="S339" i="10"/>
  <c r="X339" i="10"/>
  <c r="U427" i="10"/>
  <c r="T427" i="10"/>
  <c r="S427" i="10"/>
  <c r="R427" i="10"/>
  <c r="X427" i="10"/>
  <c r="W427" i="10"/>
  <c r="V427" i="10"/>
  <c r="R466" i="10"/>
  <c r="X466" i="10"/>
  <c r="P466" i="10"/>
  <c r="P501" i="10"/>
  <c r="V530" i="10"/>
  <c r="U530" i="10"/>
  <c r="S530" i="10"/>
  <c r="Q530" i="10"/>
  <c r="X530" i="10"/>
  <c r="W530" i="10"/>
  <c r="T530" i="10"/>
  <c r="R530" i="10"/>
  <c r="T585" i="10"/>
  <c r="S585" i="10"/>
  <c r="R585" i="10"/>
  <c r="X585" i="10"/>
  <c r="W585" i="10"/>
  <c r="V585" i="10"/>
  <c r="U585" i="10"/>
  <c r="Q585" i="10"/>
  <c r="P627" i="10"/>
  <c r="T703" i="10"/>
  <c r="S703" i="10"/>
  <c r="R703" i="10"/>
  <c r="W703" i="10"/>
  <c r="U703" i="10"/>
  <c r="Q703" i="10"/>
  <c r="P703" i="10"/>
  <c r="V703" i="10"/>
  <c r="X729" i="10"/>
  <c r="W729" i="10"/>
  <c r="V729" i="10"/>
  <c r="T729" i="10"/>
  <c r="U729" i="10"/>
  <c r="Q729" i="10"/>
  <c r="R768" i="10"/>
  <c r="Q768" i="10"/>
  <c r="P768" i="10"/>
  <c r="X768" i="10"/>
  <c r="W768" i="10"/>
  <c r="V768" i="10"/>
  <c r="T768" i="10"/>
  <c r="U768" i="10"/>
  <c r="V98" i="10"/>
  <c r="X98" i="10"/>
  <c r="W98" i="10"/>
  <c r="W126" i="10"/>
  <c r="X210" i="10"/>
  <c r="Q8" i="10"/>
  <c r="P12" i="10"/>
  <c r="P15" i="10"/>
  <c r="P21" i="10"/>
  <c r="Q27" i="10"/>
  <c r="P81" i="10"/>
  <c r="Q84" i="10"/>
  <c r="P87" i="10"/>
  <c r="Q98" i="10"/>
  <c r="X100" i="10"/>
  <c r="Q121" i="10"/>
  <c r="P124" i="10"/>
  <c r="T127" i="10"/>
  <c r="S127" i="10"/>
  <c r="R127" i="10"/>
  <c r="Q127" i="10"/>
  <c r="P127" i="10"/>
  <c r="V158" i="10"/>
  <c r="Q158" i="10"/>
  <c r="Q164" i="10"/>
  <c r="W174" i="10"/>
  <c r="V174" i="10"/>
  <c r="U174" i="10"/>
  <c r="T174" i="10"/>
  <c r="P190" i="10"/>
  <c r="P200" i="10"/>
  <c r="U207" i="10"/>
  <c r="Q211" i="10"/>
  <c r="U222" i="10"/>
  <c r="Q230" i="10"/>
  <c r="P238" i="10"/>
  <c r="W242" i="10"/>
  <c r="V242" i="10"/>
  <c r="U242" i="10"/>
  <c r="X242" i="10"/>
  <c r="T242" i="10"/>
  <c r="S242" i="10"/>
  <c r="R242" i="10"/>
  <c r="P249" i="10"/>
  <c r="U259" i="10"/>
  <c r="T259" i="10"/>
  <c r="S259" i="10"/>
  <c r="P297" i="10"/>
  <c r="P331" i="10"/>
  <c r="P339" i="10"/>
  <c r="W403" i="10"/>
  <c r="V403" i="10"/>
  <c r="U403" i="10"/>
  <c r="T403" i="10"/>
  <c r="X403" i="10"/>
  <c r="S403" i="10"/>
  <c r="R403" i="10"/>
  <c r="Q403" i="10"/>
  <c r="P427" i="10"/>
  <c r="Q453" i="10"/>
  <c r="X453" i="10"/>
  <c r="Q466" i="10"/>
  <c r="P483" i="10"/>
  <c r="T483" i="10"/>
  <c r="S483" i="10"/>
  <c r="R483" i="10"/>
  <c r="Q483" i="10"/>
  <c r="Q501" i="10"/>
  <c r="P530" i="10"/>
  <c r="P585" i="10"/>
  <c r="P617" i="10"/>
  <c r="X617" i="10"/>
  <c r="W617" i="10"/>
  <c r="Q617" i="10"/>
  <c r="U617" i="10"/>
  <c r="T617" i="10"/>
  <c r="S617" i="10"/>
  <c r="V617" i="10"/>
  <c r="R627" i="10"/>
  <c r="X703" i="10"/>
  <c r="P729" i="10"/>
  <c r="X755" i="10"/>
  <c r="W755" i="10"/>
  <c r="R755" i="10"/>
  <c r="V755" i="10"/>
  <c r="U755" i="10"/>
  <c r="S768" i="10"/>
  <c r="X123" i="10"/>
  <c r="R8" i="10"/>
  <c r="R27" i="10"/>
  <c r="T81" i="10"/>
  <c r="S84" i="10"/>
  <c r="R98" i="10"/>
  <c r="R121" i="10"/>
  <c r="Q124" i="10"/>
  <c r="R164" i="10"/>
  <c r="Q190" i="10"/>
  <c r="Q200" i="10"/>
  <c r="V207" i="10"/>
  <c r="R211" i="10"/>
  <c r="X219" i="10"/>
  <c r="W219" i="10"/>
  <c r="V219" i="10"/>
  <c r="U219" i="10"/>
  <c r="T219" i="10"/>
  <c r="V222" i="10"/>
  <c r="R230" i="10"/>
  <c r="W290" i="10"/>
  <c r="V290" i="10"/>
  <c r="U290" i="10"/>
  <c r="W412" i="10"/>
  <c r="U412" i="10"/>
  <c r="T412" i="10"/>
  <c r="S412" i="10"/>
  <c r="R412" i="10"/>
  <c r="Q427" i="10"/>
  <c r="P453" i="10"/>
  <c r="S466" i="10"/>
  <c r="U483" i="10"/>
  <c r="R501" i="10"/>
  <c r="T511" i="10"/>
  <c r="W511" i="10"/>
  <c r="V511" i="10"/>
  <c r="U511" i="10"/>
  <c r="S511" i="10"/>
  <c r="W531" i="10"/>
  <c r="V531" i="10"/>
  <c r="X531" i="10"/>
  <c r="U531" i="10"/>
  <c r="T531" i="10"/>
  <c r="P531" i="10"/>
  <c r="R586" i="10"/>
  <c r="X586" i="10"/>
  <c r="Q586" i="10"/>
  <c r="X589" i="10"/>
  <c r="W589" i="10"/>
  <c r="V589" i="10"/>
  <c r="U589" i="10"/>
  <c r="P589" i="10"/>
  <c r="R617" i="10"/>
  <c r="S627" i="10"/>
  <c r="X700" i="10"/>
  <c r="U700" i="10"/>
  <c r="T700" i="10"/>
  <c r="S700" i="10"/>
  <c r="Q700" i="10"/>
  <c r="T704" i="10"/>
  <c r="S704" i="10"/>
  <c r="R704" i="10"/>
  <c r="V704" i="10"/>
  <c r="R729" i="10"/>
  <c r="P755" i="10"/>
  <c r="T84" i="10"/>
  <c r="S98" i="10"/>
  <c r="S164" i="10"/>
  <c r="X181" i="10"/>
  <c r="W181" i="10"/>
  <c r="W207" i="10"/>
  <c r="W222" i="10"/>
  <c r="S230" i="10"/>
  <c r="V246" i="10"/>
  <c r="U246" i="10"/>
  <c r="T246" i="10"/>
  <c r="S246" i="10"/>
  <c r="R246" i="10"/>
  <c r="W266" i="10"/>
  <c r="V266" i="10"/>
  <c r="U266" i="10"/>
  <c r="X266" i="10"/>
  <c r="T266" i="10"/>
  <c r="Q266" i="10"/>
  <c r="X273" i="10"/>
  <c r="W273" i="10"/>
  <c r="U273" i="10"/>
  <c r="V273" i="10"/>
  <c r="S300" i="10"/>
  <c r="R300" i="10"/>
  <c r="Q300" i="10"/>
  <c r="V300" i="10"/>
  <c r="U304" i="10"/>
  <c r="T304" i="10"/>
  <c r="S304" i="10"/>
  <c r="R304" i="10"/>
  <c r="X304" i="10"/>
  <c r="Q328" i="10"/>
  <c r="X328" i="10"/>
  <c r="X367" i="10"/>
  <c r="W367" i="10"/>
  <c r="V367" i="10"/>
  <c r="U367" i="10"/>
  <c r="X370" i="10"/>
  <c r="T370" i="10"/>
  <c r="S370" i="10"/>
  <c r="R370" i="10"/>
  <c r="Q370" i="10"/>
  <c r="U404" i="10"/>
  <c r="T404" i="10"/>
  <c r="V404" i="10"/>
  <c r="U416" i="10"/>
  <c r="T416" i="10"/>
  <c r="S416" i="10"/>
  <c r="X416" i="10"/>
  <c r="W416" i="10"/>
  <c r="V416" i="10"/>
  <c r="X424" i="10"/>
  <c r="W424" i="10"/>
  <c r="V424" i="10"/>
  <c r="U424" i="10"/>
  <c r="T424" i="10"/>
  <c r="S424" i="10"/>
  <c r="P424" i="10"/>
  <c r="Q493" i="10"/>
  <c r="U493" i="10"/>
  <c r="T493" i="10"/>
  <c r="S493" i="10"/>
  <c r="R493" i="10"/>
  <c r="X493" i="10"/>
  <c r="T501" i="10"/>
  <c r="X664" i="10"/>
  <c r="S664" i="10"/>
  <c r="W664" i="10"/>
  <c r="U664" i="10"/>
  <c r="R664" i="10"/>
  <c r="T679" i="10"/>
  <c r="S679" i="10"/>
  <c r="R679" i="10"/>
  <c r="X679" i="10"/>
  <c r="P679" i="10"/>
  <c r="W679" i="10"/>
  <c r="V679" i="10"/>
  <c r="U679" i="10"/>
  <c r="Q679" i="10"/>
  <c r="P700" i="10"/>
  <c r="P704" i="10"/>
  <c r="S729" i="10"/>
  <c r="Q755" i="10"/>
  <c r="T139" i="10"/>
  <c r="V139" i="10"/>
  <c r="U139" i="10"/>
  <c r="S139" i="10"/>
  <c r="W254" i="10"/>
  <c r="V254" i="10"/>
  <c r="U254" i="10"/>
  <c r="X285" i="10"/>
  <c r="W285" i="10"/>
  <c r="V285" i="10"/>
  <c r="U285" i="10"/>
  <c r="T285" i="10"/>
  <c r="S285" i="10"/>
  <c r="S332" i="10"/>
  <c r="R332" i="10"/>
  <c r="Q332" i="10"/>
  <c r="P332" i="10"/>
  <c r="Q384" i="10"/>
  <c r="T384" i="10"/>
  <c r="S384" i="10"/>
  <c r="R384" i="10"/>
  <c r="P384" i="10"/>
  <c r="U398" i="10"/>
  <c r="T398" i="10"/>
  <c r="S398" i="10"/>
  <c r="R398" i="10"/>
  <c r="Q398" i="10"/>
  <c r="T461" i="10"/>
  <c r="Q461" i="10"/>
  <c r="W461" i="10"/>
  <c r="V461" i="10"/>
  <c r="U461" i="10"/>
  <c r="S461" i="10"/>
  <c r="U548" i="10"/>
  <c r="T548" i="10"/>
  <c r="X548" i="10"/>
  <c r="W548" i="10"/>
  <c r="V548" i="10"/>
  <c r="S548" i="10"/>
  <c r="W649" i="10"/>
  <c r="T649" i="10"/>
  <c r="S649" i="10"/>
  <c r="R649" i="10"/>
  <c r="P649" i="10"/>
  <c r="X649" i="10"/>
  <c r="V649" i="10"/>
  <c r="U649" i="10"/>
  <c r="Q649" i="10"/>
  <c r="V122" i="10"/>
  <c r="U122" i="10"/>
  <c r="W258" i="10"/>
  <c r="V258" i="10"/>
  <c r="U258" i="10"/>
  <c r="T258" i="10"/>
  <c r="X314" i="10"/>
  <c r="W314" i="10"/>
  <c r="V314" i="10"/>
  <c r="U314" i="10"/>
  <c r="Q314" i="10"/>
  <c r="X418" i="10"/>
  <c r="W418" i="10"/>
  <c r="P418" i="10"/>
  <c r="V418" i="10"/>
  <c r="U418" i="10"/>
  <c r="T418" i="10"/>
  <c r="S418" i="10"/>
  <c r="X442" i="10"/>
  <c r="W442" i="10"/>
  <c r="R442" i="10"/>
  <c r="V442" i="10"/>
  <c r="S445" i="10"/>
  <c r="R445" i="10"/>
  <c r="Q445" i="10"/>
  <c r="X445" i="10"/>
  <c r="W445" i="10"/>
  <c r="V445" i="10"/>
  <c r="X475" i="10"/>
  <c r="U475" i="10"/>
  <c r="V475" i="10"/>
  <c r="T475" i="10"/>
  <c r="S475" i="10"/>
  <c r="R475" i="10"/>
  <c r="U491" i="10"/>
  <c r="T491" i="10"/>
  <c r="S491" i="10"/>
  <c r="R491" i="10"/>
  <c r="W491" i="10"/>
  <c r="U503" i="10"/>
  <c r="T503" i="10"/>
  <c r="S503" i="10"/>
  <c r="R503" i="10"/>
  <c r="X503" i="10"/>
  <c r="W503" i="10"/>
  <c r="U512" i="10"/>
  <c r="T512" i="10"/>
  <c r="V512" i="10"/>
  <c r="S512" i="10"/>
  <c r="X512" i="10"/>
  <c r="X538" i="10"/>
  <c r="T538" i="10"/>
  <c r="S538" i="10"/>
  <c r="R538" i="10"/>
  <c r="Q538" i="10"/>
  <c r="W538" i="10"/>
  <c r="V538" i="10"/>
  <c r="U538" i="10"/>
  <c r="W564" i="10"/>
  <c r="V564" i="10"/>
  <c r="U564" i="10"/>
  <c r="T564" i="10"/>
  <c r="X564" i="10"/>
  <c r="S564" i="10"/>
  <c r="X595" i="10"/>
  <c r="R595" i="10"/>
  <c r="U595" i="10"/>
  <c r="T595" i="10"/>
  <c r="S595" i="10"/>
  <c r="W595" i="10"/>
  <c r="V595" i="10"/>
  <c r="Q595" i="10"/>
  <c r="P595" i="10"/>
  <c r="V782" i="10"/>
  <c r="U782" i="10"/>
  <c r="T782" i="10"/>
  <c r="S782" i="10"/>
  <c r="X782" i="10"/>
  <c r="W782" i="10"/>
  <c r="R782" i="10"/>
  <c r="Q782" i="10"/>
  <c r="P782" i="10"/>
  <c r="P122" i="10"/>
  <c r="P143" i="10"/>
  <c r="V154" i="10"/>
  <c r="U154" i="10"/>
  <c r="T154" i="10"/>
  <c r="W179" i="10"/>
  <c r="V179" i="10"/>
  <c r="U179" i="10"/>
  <c r="T179" i="10"/>
  <c r="P193" i="10"/>
  <c r="Q196" i="10"/>
  <c r="S202" i="10"/>
  <c r="R202" i="10"/>
  <c r="Q202" i="10"/>
  <c r="P202" i="10"/>
  <c r="V218" i="10"/>
  <c r="U218" i="10"/>
  <c r="P221" i="10"/>
  <c r="Q221" i="10"/>
  <c r="P258" i="10"/>
  <c r="S280" i="10"/>
  <c r="R280" i="10"/>
  <c r="Q280" i="10"/>
  <c r="P280" i="10"/>
  <c r="P308" i="10"/>
  <c r="P314" i="10"/>
  <c r="U340" i="10"/>
  <c r="T340" i="10"/>
  <c r="S340" i="10"/>
  <c r="R340" i="10"/>
  <c r="Q418" i="10"/>
  <c r="U439" i="10"/>
  <c r="X439" i="10"/>
  <c r="W439" i="10"/>
  <c r="P442" i="10"/>
  <c r="P445" i="10"/>
  <c r="P475" i="10"/>
  <c r="P491" i="10"/>
  <c r="P496" i="10"/>
  <c r="X496" i="10"/>
  <c r="W496" i="10"/>
  <c r="V496" i="10"/>
  <c r="P503" i="10"/>
  <c r="W507" i="10"/>
  <c r="V507" i="10"/>
  <c r="R507" i="10"/>
  <c r="Q507" i="10"/>
  <c r="X507" i="10"/>
  <c r="U507" i="10"/>
  <c r="T507" i="10"/>
  <c r="S507" i="10"/>
  <c r="P507" i="10"/>
  <c r="P512" i="10"/>
  <c r="P538" i="10"/>
  <c r="P564" i="10"/>
  <c r="S596" i="10"/>
  <c r="R596" i="10"/>
  <c r="Q596" i="10"/>
  <c r="P596" i="10"/>
  <c r="R624" i="10"/>
  <c r="V624" i="10"/>
  <c r="X624" i="10"/>
  <c r="U624" i="10"/>
  <c r="W624" i="10"/>
  <c r="T624" i="10"/>
  <c r="X693" i="10"/>
  <c r="W693" i="10"/>
  <c r="V693" i="10"/>
  <c r="T693" i="10"/>
  <c r="S693" i="10"/>
  <c r="R693" i="10"/>
  <c r="U693" i="10"/>
  <c r="Q693" i="10"/>
  <c r="P693" i="10"/>
  <c r="S783" i="10"/>
  <c r="R783" i="10"/>
  <c r="Q783" i="10"/>
  <c r="U783" i="10"/>
  <c r="X783" i="10"/>
  <c r="W783" i="10"/>
  <c r="V790" i="10"/>
  <c r="U790" i="10"/>
  <c r="T790" i="10"/>
  <c r="S790" i="10"/>
  <c r="Q790" i="10"/>
  <c r="X790" i="10"/>
  <c r="W790" i="10"/>
  <c r="R790" i="10"/>
  <c r="X117" i="10"/>
  <c r="W117" i="10"/>
  <c r="Q122" i="10"/>
  <c r="P154" i="10"/>
  <c r="P179" i="10"/>
  <c r="Q193" i="10"/>
  <c r="R196" i="10"/>
  <c r="T199" i="10"/>
  <c r="X199" i="10"/>
  <c r="W199" i="10"/>
  <c r="V199" i="10"/>
  <c r="U199" i="10"/>
  <c r="T202" i="10"/>
  <c r="P218" i="10"/>
  <c r="R221" i="10"/>
  <c r="Q258" i="10"/>
  <c r="T280" i="10"/>
  <c r="Q308" i="10"/>
  <c r="R314" i="10"/>
  <c r="T324" i="10"/>
  <c r="S324" i="10"/>
  <c r="R324" i="10"/>
  <c r="Q324" i="10"/>
  <c r="P340" i="10"/>
  <c r="Q359" i="10"/>
  <c r="X359" i="10"/>
  <c r="W359" i="10"/>
  <c r="V359" i="10"/>
  <c r="U359" i="10"/>
  <c r="R418" i="10"/>
  <c r="P439" i="10"/>
  <c r="Q442" i="10"/>
  <c r="T445" i="10"/>
  <c r="Q475" i="10"/>
  <c r="X487" i="10"/>
  <c r="S487" i="10"/>
  <c r="R487" i="10"/>
  <c r="Q487" i="10"/>
  <c r="P487" i="10"/>
  <c r="Q491" i="10"/>
  <c r="Q496" i="10"/>
  <c r="Q503" i="10"/>
  <c r="Q512" i="10"/>
  <c r="Q564" i="10"/>
  <c r="T596" i="10"/>
  <c r="P624" i="10"/>
  <c r="R684" i="10"/>
  <c r="Q684" i="10"/>
  <c r="P684" i="10"/>
  <c r="W684" i="10"/>
  <c r="X684" i="10"/>
  <c r="V684" i="10"/>
  <c r="P783" i="10"/>
  <c r="P790" i="10"/>
  <c r="X234" i="10"/>
  <c r="W234" i="10"/>
  <c r="V234" i="10"/>
  <c r="U234" i="10"/>
  <c r="X237" i="10"/>
  <c r="S237" i="10"/>
  <c r="R237" i="10"/>
  <c r="Q237" i="10"/>
  <c r="P237" i="10"/>
  <c r="V277" i="10"/>
  <c r="U277" i="10"/>
  <c r="T277" i="10"/>
  <c r="S277" i="10"/>
  <c r="W302" i="10"/>
  <c r="V302" i="10"/>
  <c r="U302" i="10"/>
  <c r="Q379" i="10"/>
  <c r="X379" i="10"/>
  <c r="Q390" i="10"/>
  <c r="P390" i="10"/>
  <c r="X390" i="10"/>
  <c r="W390" i="10"/>
  <c r="V390" i="10"/>
  <c r="U390" i="10"/>
  <c r="T390" i="10"/>
  <c r="S390" i="10"/>
  <c r="S442" i="10"/>
  <c r="U445" i="10"/>
  <c r="X456" i="10"/>
  <c r="W456" i="10"/>
  <c r="V468" i="10"/>
  <c r="T468" i="10"/>
  <c r="S468" i="10"/>
  <c r="R468" i="10"/>
  <c r="Q468" i="10"/>
  <c r="X468" i="10"/>
  <c r="W475" i="10"/>
  <c r="V491" i="10"/>
  <c r="V503" i="10"/>
  <c r="R512" i="10"/>
  <c r="R564" i="10"/>
  <c r="U596" i="10"/>
  <c r="T613" i="10"/>
  <c r="S613" i="10"/>
  <c r="R613" i="10"/>
  <c r="Q613" i="10"/>
  <c r="X613" i="10"/>
  <c r="W613" i="10"/>
  <c r="V613" i="10"/>
  <c r="U613" i="10"/>
  <c r="P613" i="10"/>
  <c r="Q624" i="10"/>
  <c r="S684" i="10"/>
  <c r="T783" i="10"/>
  <c r="S252" i="10"/>
  <c r="R252" i="10"/>
  <c r="Q252" i="10"/>
  <c r="X377" i="10"/>
  <c r="W377" i="10"/>
  <c r="V377" i="10"/>
  <c r="V488" i="10"/>
  <c r="U488" i="10"/>
  <c r="T488" i="10"/>
  <c r="S488" i="10"/>
  <c r="R502" i="10"/>
  <c r="T502" i="10"/>
  <c r="S502" i="10"/>
  <c r="Q502" i="10"/>
  <c r="P502" i="10"/>
  <c r="R708" i="10"/>
  <c r="Q708" i="10"/>
  <c r="P708" i="10"/>
  <c r="W708" i="10"/>
  <c r="S288" i="10"/>
  <c r="R288" i="10"/>
  <c r="Q288" i="10"/>
  <c r="X372" i="10"/>
  <c r="W372" i="10"/>
  <c r="V372" i="10"/>
  <c r="S409" i="10"/>
  <c r="R409" i="10"/>
  <c r="U452" i="10"/>
  <c r="T452" i="10"/>
  <c r="S452" i="10"/>
  <c r="R472" i="10"/>
  <c r="Q472" i="10"/>
  <c r="P472" i="10"/>
  <c r="W472" i="10"/>
  <c r="X540" i="10"/>
  <c r="W540" i="10"/>
  <c r="V540" i="10"/>
  <c r="R540" i="10"/>
  <c r="W543" i="10"/>
  <c r="V543" i="10"/>
  <c r="U543" i="10"/>
  <c r="T543" i="10"/>
  <c r="S543" i="10"/>
  <c r="R543" i="10"/>
  <c r="Q543" i="10"/>
  <c r="X681" i="10"/>
  <c r="W681" i="10"/>
  <c r="V681" i="10"/>
  <c r="S681" i="10"/>
  <c r="R681" i="10"/>
  <c r="Q681" i="10"/>
  <c r="P681" i="10"/>
  <c r="P177" i="10"/>
  <c r="P182" i="10"/>
  <c r="P187" i="10"/>
  <c r="P192" i="10"/>
  <c r="Q197" i="10"/>
  <c r="P288" i="10"/>
  <c r="V307" i="10"/>
  <c r="U307" i="10"/>
  <c r="T307" i="10"/>
  <c r="S307" i="10"/>
  <c r="X321" i="10"/>
  <c r="W321" i="10"/>
  <c r="V343" i="10"/>
  <c r="U343" i="10"/>
  <c r="T343" i="10"/>
  <c r="S343" i="10"/>
  <c r="X357" i="10"/>
  <c r="W357" i="10"/>
  <c r="P366" i="10"/>
  <c r="V366" i="10"/>
  <c r="P372" i="10"/>
  <c r="V375" i="10"/>
  <c r="T375" i="10"/>
  <c r="S375" i="10"/>
  <c r="R375" i="10"/>
  <c r="Q375" i="10"/>
  <c r="P409" i="10"/>
  <c r="P452" i="10"/>
  <c r="W469" i="10"/>
  <c r="V469" i="10"/>
  <c r="U469" i="10"/>
  <c r="S472" i="10"/>
  <c r="X518" i="10"/>
  <c r="W518" i="10"/>
  <c r="V518" i="10"/>
  <c r="U518" i="10"/>
  <c r="Q522" i="10"/>
  <c r="P522" i="10"/>
  <c r="X522" i="10"/>
  <c r="V522" i="10"/>
  <c r="U522" i="10"/>
  <c r="T522" i="10"/>
  <c r="S522" i="10"/>
  <c r="P540" i="10"/>
  <c r="P543" i="10"/>
  <c r="Q579" i="10"/>
  <c r="U599" i="10"/>
  <c r="T599" i="10"/>
  <c r="S599" i="10"/>
  <c r="R599" i="10"/>
  <c r="X637" i="10"/>
  <c r="W637" i="10"/>
  <c r="Q637" i="10"/>
  <c r="U637" i="10"/>
  <c r="T637" i="10"/>
  <c r="S637" i="10"/>
  <c r="P637" i="10"/>
  <c r="T681" i="10"/>
  <c r="S264" i="10"/>
  <c r="R264" i="10"/>
  <c r="Q264" i="10"/>
  <c r="X394" i="10"/>
  <c r="U394" i="10"/>
  <c r="Q409" i="10"/>
  <c r="U440" i="10"/>
  <c r="T440" i="10"/>
  <c r="S440" i="10"/>
  <c r="X440" i="10"/>
  <c r="Q452" i="10"/>
  <c r="T472" i="10"/>
  <c r="R482" i="10"/>
  <c r="Q482" i="10"/>
  <c r="P482" i="10"/>
  <c r="X482" i="10"/>
  <c r="W482" i="10"/>
  <c r="V482" i="10"/>
  <c r="U482" i="10"/>
  <c r="W504" i="10"/>
  <c r="V504" i="10"/>
  <c r="X504" i="10"/>
  <c r="U504" i="10"/>
  <c r="P518" i="10"/>
  <c r="Q540" i="10"/>
  <c r="X543" i="10"/>
  <c r="R558" i="10"/>
  <c r="Q558" i="10"/>
  <c r="P558" i="10"/>
  <c r="X558" i="10"/>
  <c r="W558" i="10"/>
  <c r="V558" i="10"/>
  <c r="T565" i="10"/>
  <c r="S565" i="10"/>
  <c r="R565" i="10"/>
  <c r="X565" i="10"/>
  <c r="V565" i="10"/>
  <c r="U565" i="10"/>
  <c r="Q565" i="10"/>
  <c r="P565" i="10"/>
  <c r="R579" i="10"/>
  <c r="P599" i="10"/>
  <c r="W611" i="10"/>
  <c r="V611" i="10"/>
  <c r="U611" i="10"/>
  <c r="T611" i="10"/>
  <c r="S620" i="10"/>
  <c r="R620" i="10"/>
  <c r="U620" i="10"/>
  <c r="T620" i="10"/>
  <c r="Q620" i="10"/>
  <c r="W620" i="10"/>
  <c r="R637" i="10"/>
  <c r="U681" i="10"/>
  <c r="W692" i="10"/>
  <c r="P692" i="10"/>
  <c r="X711" i="10"/>
  <c r="U711" i="10"/>
  <c r="T711" i="10"/>
  <c r="S711" i="10"/>
  <c r="R711" i="10"/>
  <c r="V722" i="10"/>
  <c r="U722" i="10"/>
  <c r="T722" i="10"/>
  <c r="X722" i="10"/>
  <c r="U283" i="10"/>
  <c r="T283" i="10"/>
  <c r="S283" i="10"/>
  <c r="X406" i="10"/>
  <c r="S406" i="10"/>
  <c r="R406" i="10"/>
  <c r="Q406" i="10"/>
  <c r="P406" i="10"/>
  <c r="U428" i="10"/>
  <c r="T428" i="10"/>
  <c r="S428" i="10"/>
  <c r="T446" i="10"/>
  <c r="S446" i="10"/>
  <c r="R446" i="10"/>
  <c r="Q446" i="10"/>
  <c r="R452" i="10"/>
  <c r="U472" i="10"/>
  <c r="W479" i="10"/>
  <c r="V479" i="10"/>
  <c r="U479" i="10"/>
  <c r="X479" i="10"/>
  <c r="T479" i="10"/>
  <c r="R490" i="10"/>
  <c r="Q490" i="10"/>
  <c r="T497" i="10"/>
  <c r="S497" i="10"/>
  <c r="R497" i="10"/>
  <c r="Q497" i="10"/>
  <c r="P497" i="10"/>
  <c r="X497" i="10"/>
  <c r="W497" i="10"/>
  <c r="V497" i="10"/>
  <c r="U497" i="10"/>
  <c r="S540" i="10"/>
  <c r="X544" i="10"/>
  <c r="W544" i="10"/>
  <c r="V544" i="10"/>
  <c r="S558" i="10"/>
  <c r="W565" i="10"/>
  <c r="S579" i="10"/>
  <c r="Q599" i="10"/>
  <c r="P611" i="10"/>
  <c r="P620" i="10"/>
  <c r="X633" i="10"/>
  <c r="S633" i="10"/>
  <c r="W633" i="10"/>
  <c r="V637" i="10"/>
  <c r="P653" i="10"/>
  <c r="R653" i="10"/>
  <c r="Q653" i="10"/>
  <c r="X653" i="10"/>
  <c r="V653" i="10"/>
  <c r="U653" i="10"/>
  <c r="T653" i="10"/>
  <c r="S653" i="10"/>
  <c r="V662" i="10"/>
  <c r="U662" i="10"/>
  <c r="T662" i="10"/>
  <c r="X662" i="10"/>
  <c r="W662" i="10"/>
  <c r="S662" i="10"/>
  <c r="S666" i="10"/>
  <c r="R666" i="10"/>
  <c r="Q666" i="10"/>
  <c r="W666" i="10"/>
  <c r="V666" i="10"/>
  <c r="U666" i="10"/>
  <c r="T666" i="10"/>
  <c r="X666" i="10"/>
  <c r="W682" i="10"/>
  <c r="V682" i="10"/>
  <c r="U682" i="10"/>
  <c r="P682" i="10"/>
  <c r="X682" i="10"/>
  <c r="T682" i="10"/>
  <c r="S682" i="10"/>
  <c r="R682" i="10"/>
  <c r="Q692" i="10"/>
  <c r="P711" i="10"/>
  <c r="P722" i="10"/>
  <c r="X738" i="10"/>
  <c r="P738" i="10"/>
  <c r="Q738" i="10"/>
  <c r="S791" i="10"/>
  <c r="R791" i="10"/>
  <c r="Q791" i="10"/>
  <c r="X791" i="10"/>
  <c r="W791" i="10"/>
  <c r="V791" i="10"/>
  <c r="U791" i="10"/>
  <c r="P791" i="10"/>
  <c r="U392" i="10"/>
  <c r="T392" i="10"/>
  <c r="X499" i="10"/>
  <c r="W499" i="10"/>
  <c r="V499" i="10"/>
  <c r="U499" i="10"/>
  <c r="X547" i="10"/>
  <c r="W547" i="10"/>
  <c r="V547" i="10"/>
  <c r="U547" i="10"/>
  <c r="P567" i="10"/>
  <c r="X567" i="10"/>
  <c r="W567" i="10"/>
  <c r="U567" i="10"/>
  <c r="T567" i="10"/>
  <c r="S567" i="10"/>
  <c r="R567" i="10"/>
  <c r="R574" i="10"/>
  <c r="X574" i="10"/>
  <c r="W574" i="10"/>
  <c r="T580" i="10"/>
  <c r="S580" i="10"/>
  <c r="R580" i="10"/>
  <c r="X580" i="10"/>
  <c r="W580" i="10"/>
  <c r="U605" i="10"/>
  <c r="T605" i="10"/>
  <c r="U616" i="10"/>
  <c r="T616" i="10"/>
  <c r="S616" i="10"/>
  <c r="R616" i="10"/>
  <c r="X632" i="10"/>
  <c r="W632" i="10"/>
  <c r="Q632" i="10"/>
  <c r="V632" i="10"/>
  <c r="U632" i="10"/>
  <c r="T632" i="10"/>
  <c r="S632" i="10"/>
  <c r="V650" i="10"/>
  <c r="T650" i="10"/>
  <c r="U650" i="10"/>
  <c r="S650" i="10"/>
  <c r="P659" i="10"/>
  <c r="X659" i="10"/>
  <c r="W659" i="10"/>
  <c r="V659" i="10"/>
  <c r="U659" i="10"/>
  <c r="T659" i="10"/>
  <c r="S659" i="10"/>
  <c r="X705" i="10"/>
  <c r="W705" i="10"/>
  <c r="V705" i="10"/>
  <c r="P705" i="10"/>
  <c r="U705" i="10"/>
  <c r="T705" i="10"/>
  <c r="T714" i="10"/>
  <c r="V714" i="10"/>
  <c r="U714" i="10"/>
  <c r="S714" i="10"/>
  <c r="R714" i="10"/>
  <c r="Q762" i="10"/>
  <c r="S762" i="10"/>
  <c r="R762" i="10"/>
  <c r="P762" i="10"/>
  <c r="X762" i="10"/>
  <c r="V771" i="10"/>
  <c r="X771" i="10"/>
  <c r="W771" i="10"/>
  <c r="T771" i="10"/>
  <c r="U771" i="10"/>
  <c r="S771" i="10"/>
  <c r="R771" i="10"/>
  <c r="Q771" i="10"/>
  <c r="V798" i="10"/>
  <c r="S798" i="10"/>
  <c r="X798" i="10"/>
  <c r="W798" i="10"/>
  <c r="U798" i="10"/>
  <c r="T798" i="10"/>
  <c r="X430" i="10"/>
  <c r="W430" i="10"/>
  <c r="W519" i="10"/>
  <c r="V519" i="10"/>
  <c r="X555" i="10"/>
  <c r="W555" i="10"/>
  <c r="V555" i="10"/>
  <c r="X572" i="10"/>
  <c r="W572" i="10"/>
  <c r="S572" i="10"/>
  <c r="R572" i="10"/>
  <c r="Q572" i="10"/>
  <c r="P572" i="10"/>
  <c r="X582" i="10"/>
  <c r="W582" i="10"/>
  <c r="X592" i="10"/>
  <c r="W592" i="10"/>
  <c r="V592" i="10"/>
  <c r="U592" i="10"/>
  <c r="T592" i="10"/>
  <c r="S592" i="10"/>
  <c r="X642" i="10"/>
  <c r="W642" i="10"/>
  <c r="Q642" i="10"/>
  <c r="T642" i="10"/>
  <c r="S642" i="10"/>
  <c r="R642" i="10"/>
  <c r="P642" i="10"/>
  <c r="V642" i="10"/>
  <c r="R672" i="10"/>
  <c r="Q672" i="10"/>
  <c r="P672" i="10"/>
  <c r="V672" i="10"/>
  <c r="P716" i="10"/>
  <c r="W716" i="10"/>
  <c r="V716" i="10"/>
  <c r="U716" i="10"/>
  <c r="S716" i="10"/>
  <c r="R716" i="10"/>
  <c r="T721" i="10"/>
  <c r="S721" i="10"/>
  <c r="R721" i="10"/>
  <c r="Q721" i="10"/>
  <c r="P721" i="10"/>
  <c r="U721" i="10"/>
  <c r="V806" i="10"/>
  <c r="U806" i="10"/>
  <c r="T806" i="10"/>
  <c r="X806" i="10"/>
  <c r="P806" i="10"/>
  <c r="P245" i="10"/>
  <c r="P257" i="10"/>
  <c r="P269" i="10"/>
  <c r="P281" i="10"/>
  <c r="P293" i="10"/>
  <c r="P305" i="10"/>
  <c r="P317" i="10"/>
  <c r="P329" i="10"/>
  <c r="P341" i="10"/>
  <c r="P353" i="10"/>
  <c r="P388" i="10"/>
  <c r="P422" i="10"/>
  <c r="P430" i="10"/>
  <c r="Q471" i="10"/>
  <c r="W474" i="10"/>
  <c r="V474" i="10"/>
  <c r="U474" i="10"/>
  <c r="U513" i="10"/>
  <c r="T513" i="10"/>
  <c r="S513" i="10"/>
  <c r="R513" i="10"/>
  <c r="P519" i="10"/>
  <c r="X535" i="10"/>
  <c r="W535" i="10"/>
  <c r="V535" i="10"/>
  <c r="U535" i="10"/>
  <c r="T535" i="10"/>
  <c r="S535" i="10"/>
  <c r="R535" i="10"/>
  <c r="P555" i="10"/>
  <c r="T572" i="10"/>
  <c r="P582" i="10"/>
  <c r="P592" i="10"/>
  <c r="V634" i="10"/>
  <c r="W634" i="10"/>
  <c r="U634" i="10"/>
  <c r="T634" i="10"/>
  <c r="U642" i="10"/>
  <c r="X652" i="10"/>
  <c r="S652" i="10"/>
  <c r="U652" i="10"/>
  <c r="T652" i="10"/>
  <c r="R652" i="10"/>
  <c r="P652" i="10"/>
  <c r="S672" i="10"/>
  <c r="Q716" i="10"/>
  <c r="V721" i="10"/>
  <c r="X760" i="10"/>
  <c r="V760" i="10"/>
  <c r="T760" i="10"/>
  <c r="S760" i="10"/>
  <c r="R760" i="10"/>
  <c r="Q760" i="10"/>
  <c r="X796" i="10"/>
  <c r="W796" i="10"/>
  <c r="V796" i="10"/>
  <c r="U796" i="10"/>
  <c r="P796" i="10"/>
  <c r="S796" i="10"/>
  <c r="Q806" i="10"/>
  <c r="X812" i="10"/>
  <c r="S812" i="10"/>
  <c r="W812" i="10"/>
  <c r="V812" i="10"/>
  <c r="U812" i="10"/>
  <c r="T812" i="10"/>
  <c r="R812" i="10"/>
  <c r="Q812" i="10"/>
  <c r="P812" i="10"/>
  <c r="Q414" i="10"/>
  <c r="P414" i="10"/>
  <c r="Q430" i="10"/>
  <c r="S457" i="10"/>
  <c r="R457" i="10"/>
  <c r="Q457" i="10"/>
  <c r="R471" i="10"/>
  <c r="Q519" i="10"/>
  <c r="Q555" i="10"/>
  <c r="U572" i="10"/>
  <c r="Q582" i="10"/>
  <c r="Q592" i="10"/>
  <c r="P634" i="10"/>
  <c r="Q652" i="10"/>
  <c r="T672" i="10"/>
  <c r="T685" i="10"/>
  <c r="S685" i="10"/>
  <c r="R685" i="10"/>
  <c r="X685" i="10"/>
  <c r="W685" i="10"/>
  <c r="V685" i="10"/>
  <c r="T716" i="10"/>
  <c r="W721" i="10"/>
  <c r="P760" i="10"/>
  <c r="X765" i="10"/>
  <c r="W765" i="10"/>
  <c r="V765" i="10"/>
  <c r="U765" i="10"/>
  <c r="T765" i="10"/>
  <c r="S765" i="10"/>
  <c r="Q765" i="10"/>
  <c r="Q796" i="10"/>
  <c r="R806" i="10"/>
  <c r="S471" i="10"/>
  <c r="R477" i="10"/>
  <c r="Q477" i="10"/>
  <c r="P477" i="10"/>
  <c r="R519" i="10"/>
  <c r="W532" i="10"/>
  <c r="V532" i="10"/>
  <c r="U532" i="10"/>
  <c r="T532" i="10"/>
  <c r="R555" i="10"/>
  <c r="U559" i="10"/>
  <c r="T559" i="10"/>
  <c r="S559" i="10"/>
  <c r="R559" i="10"/>
  <c r="X559" i="10"/>
  <c r="W559" i="10"/>
  <c r="V572" i="10"/>
  <c r="R582" i="10"/>
  <c r="R592" i="10"/>
  <c r="S630" i="10"/>
  <c r="R630" i="10"/>
  <c r="Q634" i="10"/>
  <c r="V652" i="10"/>
  <c r="U672" i="10"/>
  <c r="P685" i="10"/>
  <c r="X716" i="10"/>
  <c r="X721" i="10"/>
  <c r="U760" i="10"/>
  <c r="P765" i="10"/>
  <c r="R796" i="10"/>
  <c r="S806" i="10"/>
  <c r="X676" i="10"/>
  <c r="T676" i="10"/>
  <c r="W676" i="10"/>
  <c r="V676" i="10"/>
  <c r="U676" i="10"/>
  <c r="S676" i="10"/>
  <c r="V734" i="10"/>
  <c r="U734" i="10"/>
  <c r="T734" i="10"/>
  <c r="R734" i="10"/>
  <c r="Q734" i="10"/>
  <c r="P734" i="10"/>
  <c r="U742" i="10"/>
  <c r="T742" i="10"/>
  <c r="S742" i="10"/>
  <c r="V746" i="10"/>
  <c r="U746" i="10"/>
  <c r="T746" i="10"/>
  <c r="X746" i="10"/>
  <c r="W746" i="10"/>
  <c r="R746" i="10"/>
  <c r="Q754" i="10"/>
  <c r="V754" i="10"/>
  <c r="U754" i="10"/>
  <c r="T754" i="10"/>
  <c r="S754" i="10"/>
  <c r="X766" i="10"/>
  <c r="W766" i="10"/>
  <c r="R766" i="10"/>
  <c r="Q766" i="10"/>
  <c r="T553" i="10"/>
  <c r="S553" i="10"/>
  <c r="R553" i="10"/>
  <c r="X553" i="10"/>
  <c r="S584" i="10"/>
  <c r="R584" i="10"/>
  <c r="Q584" i="10"/>
  <c r="P584" i="10"/>
  <c r="W600" i="10"/>
  <c r="V600" i="10"/>
  <c r="P600" i="10"/>
  <c r="X600" i="10"/>
  <c r="X628" i="10"/>
  <c r="W628" i="10"/>
  <c r="T631" i="10"/>
  <c r="X631" i="10"/>
  <c r="W631" i="10"/>
  <c r="V631" i="10"/>
  <c r="S635" i="10"/>
  <c r="R635" i="10"/>
  <c r="X635" i="10"/>
  <c r="W635" i="10"/>
  <c r="V635" i="10"/>
  <c r="S694" i="10"/>
  <c r="R694" i="10"/>
  <c r="Q694" i="10"/>
  <c r="P694" i="10"/>
  <c r="X694" i="10"/>
  <c r="W694" i="10"/>
  <c r="V694" i="10"/>
  <c r="X807" i="10"/>
  <c r="W807" i="10"/>
  <c r="V807" i="10"/>
  <c r="U807" i="10"/>
  <c r="P807" i="10"/>
  <c r="P426" i="10"/>
  <c r="P438" i="10"/>
  <c r="P450" i="10"/>
  <c r="P553" i="10"/>
  <c r="P569" i="10"/>
  <c r="T584" i="10"/>
  <c r="Q600" i="10"/>
  <c r="Q603" i="10"/>
  <c r="P603" i="10"/>
  <c r="W603" i="10"/>
  <c r="V603" i="10"/>
  <c r="U603" i="10"/>
  <c r="S625" i="10"/>
  <c r="R625" i="10"/>
  <c r="P628" i="10"/>
  <c r="P631" i="10"/>
  <c r="P635" i="10"/>
  <c r="X647" i="10"/>
  <c r="W647" i="10"/>
  <c r="Q647" i="10"/>
  <c r="T694" i="10"/>
  <c r="T727" i="10"/>
  <c r="S727" i="10"/>
  <c r="R727" i="10"/>
  <c r="T763" i="10"/>
  <c r="S763" i="10"/>
  <c r="R763" i="10"/>
  <c r="U763" i="10"/>
  <c r="X763" i="10"/>
  <c r="W763" i="10"/>
  <c r="V763" i="10"/>
  <c r="Q807" i="10"/>
  <c r="Q553" i="10"/>
  <c r="V560" i="10"/>
  <c r="U560" i="10"/>
  <c r="T560" i="10"/>
  <c r="Q569" i="10"/>
  <c r="T575" i="10"/>
  <c r="S575" i="10"/>
  <c r="R575" i="10"/>
  <c r="X575" i="10"/>
  <c r="W575" i="10"/>
  <c r="T581" i="10"/>
  <c r="V581" i="10"/>
  <c r="U581" i="10"/>
  <c r="S581" i="10"/>
  <c r="R581" i="10"/>
  <c r="U584" i="10"/>
  <c r="R600" i="10"/>
  <c r="R603" i="10"/>
  <c r="X607" i="10"/>
  <c r="R607" i="10"/>
  <c r="U607" i="10"/>
  <c r="T607" i="10"/>
  <c r="S607" i="10"/>
  <c r="Q607" i="10"/>
  <c r="P625" i="10"/>
  <c r="Q628" i="10"/>
  <c r="Q631" i="10"/>
  <c r="Q635" i="10"/>
  <c r="P647" i="10"/>
  <c r="U694" i="10"/>
  <c r="X719" i="10"/>
  <c r="W719" i="10"/>
  <c r="V719" i="10"/>
  <c r="T719" i="10"/>
  <c r="X724" i="10"/>
  <c r="Q724" i="10"/>
  <c r="W724" i="10"/>
  <c r="P727" i="10"/>
  <c r="R744" i="10"/>
  <c r="Q744" i="10"/>
  <c r="P744" i="10"/>
  <c r="U744" i="10"/>
  <c r="P763" i="10"/>
  <c r="X789" i="10"/>
  <c r="W789" i="10"/>
  <c r="V789" i="10"/>
  <c r="R789" i="10"/>
  <c r="T789" i="10"/>
  <c r="R807" i="10"/>
  <c r="U536" i="10"/>
  <c r="T536" i="10"/>
  <c r="V614" i="10"/>
  <c r="U614" i="10"/>
  <c r="W614" i="10"/>
  <c r="T614" i="10"/>
  <c r="S614" i="10"/>
  <c r="R628" i="10"/>
  <c r="R631" i="10"/>
  <c r="T635" i="10"/>
  <c r="V686" i="10"/>
  <c r="U686" i="10"/>
  <c r="T686" i="10"/>
  <c r="P686" i="10"/>
  <c r="X686" i="10"/>
  <c r="W686" i="10"/>
  <c r="S686" i="10"/>
  <c r="U752" i="10"/>
  <c r="X752" i="10"/>
  <c r="V752" i="10"/>
  <c r="S752" i="10"/>
  <c r="Q763" i="10"/>
  <c r="P789" i="10"/>
  <c r="X802" i="10"/>
  <c r="W802" i="10"/>
  <c r="V802" i="10"/>
  <c r="T802" i="10"/>
  <c r="S802" i="10"/>
  <c r="R802" i="10"/>
  <c r="Q802" i="10"/>
  <c r="U802" i="10"/>
  <c r="S807" i="10"/>
  <c r="T570" i="10"/>
  <c r="S570" i="10"/>
  <c r="R570" i="10"/>
  <c r="X717" i="10"/>
  <c r="W717" i="10"/>
  <c r="V717" i="10"/>
  <c r="Q717" i="10"/>
  <c r="X728" i="10"/>
  <c r="W728" i="10"/>
  <c r="V728" i="10"/>
  <c r="Q728" i="10"/>
  <c r="R732" i="10"/>
  <c r="Q732" i="10"/>
  <c r="P732" i="10"/>
  <c r="T732" i="10"/>
  <c r="X736" i="10"/>
  <c r="W736" i="10"/>
  <c r="R736" i="10"/>
  <c r="V736" i="10"/>
  <c r="U736" i="10"/>
  <c r="S736" i="10"/>
  <c r="X808" i="10"/>
  <c r="R808" i="10"/>
  <c r="Q808" i="10"/>
  <c r="P808" i="10"/>
  <c r="U808" i="10"/>
  <c r="S808" i="10"/>
  <c r="W808" i="10"/>
  <c r="Q546" i="10"/>
  <c r="P546" i="10"/>
  <c r="X587" i="10"/>
  <c r="W587" i="10"/>
  <c r="S610" i="10"/>
  <c r="R610" i="10"/>
  <c r="S623" i="10"/>
  <c r="R623" i="10"/>
  <c r="Q623" i="10"/>
  <c r="P639" i="10"/>
  <c r="W663" i="10"/>
  <c r="V663" i="10"/>
  <c r="U663" i="10"/>
  <c r="P663" i="10"/>
  <c r="P673" i="10"/>
  <c r="P717" i="10"/>
  <c r="P728" i="10"/>
  <c r="S732" i="10"/>
  <c r="P736" i="10"/>
  <c r="T808" i="10"/>
  <c r="Q533" i="10"/>
  <c r="R546" i="10"/>
  <c r="P554" i="10"/>
  <c r="Q562" i="10"/>
  <c r="Q570" i="10"/>
  <c r="P610" i="10"/>
  <c r="P623" i="10"/>
  <c r="Q639" i="10"/>
  <c r="R660" i="10"/>
  <c r="P660" i="10"/>
  <c r="X660" i="10"/>
  <c r="S660" i="10"/>
  <c r="Q663" i="10"/>
  <c r="Q673" i="10"/>
  <c r="S702" i="10"/>
  <c r="X702" i="10"/>
  <c r="T706" i="10"/>
  <c r="X706" i="10"/>
  <c r="W706" i="10"/>
  <c r="V706" i="10"/>
  <c r="S706" i="10"/>
  <c r="V710" i="10"/>
  <c r="U710" i="10"/>
  <c r="T710" i="10"/>
  <c r="W710" i="10"/>
  <c r="R710" i="10"/>
  <c r="Q710" i="10"/>
  <c r="P710" i="10"/>
  <c r="R717" i="10"/>
  <c r="R728" i="10"/>
  <c r="U732" i="10"/>
  <c r="Q736" i="10"/>
  <c r="V808" i="10"/>
  <c r="S541" i="10"/>
  <c r="R541" i="10"/>
  <c r="S546" i="10"/>
  <c r="R562" i="10"/>
  <c r="U570" i="10"/>
  <c r="R639" i="10"/>
  <c r="R673" i="10"/>
  <c r="S683" i="10"/>
  <c r="X683" i="10"/>
  <c r="W683" i="10"/>
  <c r="V683" i="10"/>
  <c r="T683" i="10"/>
  <c r="T691" i="10"/>
  <c r="S691" i="10"/>
  <c r="R691" i="10"/>
  <c r="V691" i="10"/>
  <c r="S717" i="10"/>
  <c r="S728" i="10"/>
  <c r="V732" i="10"/>
  <c r="T736" i="10"/>
  <c r="R764" i="10"/>
  <c r="Q764" i="10"/>
  <c r="P764" i="10"/>
  <c r="X764" i="10"/>
  <c r="S640" i="10"/>
  <c r="R640" i="10"/>
  <c r="T643" i="10"/>
  <c r="U643" i="10"/>
  <c r="V674" i="10"/>
  <c r="U674" i="10"/>
  <c r="T674" i="10"/>
  <c r="W674" i="10"/>
  <c r="S674" i="10"/>
  <c r="R674" i="10"/>
  <c r="W690" i="10"/>
  <c r="V690" i="10"/>
  <c r="U690" i="10"/>
  <c r="P690" i="10"/>
  <c r="S598" i="10"/>
  <c r="R598" i="10"/>
  <c r="Q640" i="10"/>
  <c r="Q643" i="10"/>
  <c r="R646" i="10"/>
  <c r="X668" i="10"/>
  <c r="S668" i="10"/>
  <c r="Q674" i="10"/>
  <c r="Q687" i="10"/>
  <c r="R690" i="10"/>
  <c r="R697" i="10"/>
  <c r="R743" i="10"/>
  <c r="Q781" i="10"/>
  <c r="T787" i="10"/>
  <c r="S787" i="10"/>
  <c r="R787" i="10"/>
  <c r="P598" i="10"/>
  <c r="P626" i="10"/>
  <c r="T640" i="10"/>
  <c r="R643" i="10"/>
  <c r="S646" i="10"/>
  <c r="P668" i="10"/>
  <c r="W671" i="10"/>
  <c r="V671" i="10"/>
  <c r="U671" i="10"/>
  <c r="P671" i="10"/>
  <c r="X674" i="10"/>
  <c r="R687" i="10"/>
  <c r="S690" i="10"/>
  <c r="S697" i="10"/>
  <c r="P740" i="10"/>
  <c r="S743" i="10"/>
  <c r="X753" i="10"/>
  <c r="W753" i="10"/>
  <c r="V753" i="10"/>
  <c r="R753" i="10"/>
  <c r="Q753" i="10"/>
  <c r="P753" i="10"/>
  <c r="S781" i="10"/>
  <c r="P787" i="10"/>
  <c r="P629" i="10"/>
  <c r="V629" i="10"/>
  <c r="U640" i="10"/>
  <c r="S643" i="10"/>
  <c r="T646" i="10"/>
  <c r="S687" i="10"/>
  <c r="T690" i="10"/>
  <c r="T697" i="10"/>
  <c r="R720" i="10"/>
  <c r="Q720" i="10"/>
  <c r="P720" i="10"/>
  <c r="X720" i="10"/>
  <c r="W720" i="10"/>
  <c r="V720" i="10"/>
  <c r="T743" i="10"/>
  <c r="X747" i="10"/>
  <c r="W747" i="10"/>
  <c r="R747" i="10"/>
  <c r="X772" i="10"/>
  <c r="S772" i="10"/>
  <c r="R772" i="10"/>
  <c r="Q772" i="10"/>
  <c r="T781" i="10"/>
  <c r="Q787" i="10"/>
  <c r="T667" i="10"/>
  <c r="S667" i="10"/>
  <c r="R667" i="10"/>
  <c r="W688" i="10"/>
  <c r="W699" i="10"/>
  <c r="W707" i="10"/>
  <c r="W718" i="10"/>
  <c r="W726" i="10"/>
  <c r="R792" i="10"/>
  <c r="Q792" i="10"/>
  <c r="P792" i="10"/>
  <c r="V805" i="10"/>
  <c r="T811" i="10"/>
  <c r="S811" i="10"/>
  <c r="R811" i="10"/>
  <c r="X805" i="10"/>
  <c r="Q811" i="10"/>
  <c r="T655" i="10"/>
  <c r="R655" i="10"/>
  <c r="V758" i="10"/>
  <c r="U758" i="10"/>
  <c r="T758" i="10"/>
  <c r="X777" i="10"/>
  <c r="W777" i="10"/>
  <c r="V777" i="10"/>
  <c r="R696" i="10"/>
  <c r="Q696" i="10"/>
  <c r="P696" i="10"/>
  <c r="T715" i="10"/>
  <c r="S715" i="10"/>
  <c r="R715" i="10"/>
  <c r="T788" i="10"/>
  <c r="W655" i="10"/>
  <c r="X669" i="10"/>
  <c r="W669" i="10"/>
  <c r="V669" i="10"/>
  <c r="P688" i="10"/>
  <c r="S696" i="10"/>
  <c r="P699" i="10"/>
  <c r="P707" i="10"/>
  <c r="P715" i="10"/>
  <c r="P718" i="10"/>
  <c r="P726" i="10"/>
  <c r="X758" i="10"/>
  <c r="U769" i="10"/>
  <c r="U777" i="10"/>
  <c r="U788" i="10"/>
  <c r="V794" i="10"/>
  <c r="U794" i="10"/>
  <c r="T794" i="10"/>
  <c r="X813" i="10"/>
  <c r="W813" i="10"/>
  <c r="V813" i="10"/>
  <c r="X655" i="10"/>
  <c r="Q688" i="10"/>
  <c r="T696" i="10"/>
  <c r="Q715" i="10"/>
  <c r="R756" i="10"/>
  <c r="Q756" i="10"/>
  <c r="P756" i="10"/>
  <c r="T775" i="10"/>
  <c r="S775" i="10"/>
  <c r="R775" i="10"/>
  <c r="P794" i="10"/>
  <c r="P805" i="10"/>
  <c r="P813" i="10"/>
  <c r="Q805" i="10"/>
  <c r="Q813" i="10"/>
  <c r="S805" i="10"/>
  <c r="S813" i="10"/>
  <c r="P800" i="10"/>
  <c r="T805" i="10"/>
  <c r="T813" i="10"/>
  <c r="U813" i="10"/>
  <c r="C46" i="9"/>
  <c r="C47" i="9" s="1"/>
  <c r="C48" i="9" s="1"/>
  <c r="D46" i="9"/>
  <c r="D47" i="9" s="1"/>
  <c r="AB67" i="10" l="1"/>
  <c r="AI67" i="10"/>
  <c r="AH67" i="10"/>
  <c r="AG67" i="10"/>
  <c r="AC67" i="10"/>
  <c r="AF67" i="10"/>
  <c r="D48" i="9"/>
  <c r="E48" i="9" s="1"/>
  <c r="F48" i="9" s="1"/>
  <c r="G48" i="9" s="1"/>
  <c r="H48" i="9" s="1"/>
  <c r="I48" i="9" s="1"/>
  <c r="J48" i="9" s="1"/>
  <c r="AD4" i="8" l="1"/>
  <c r="AH809" i="8"/>
  <c r="AD809" i="8"/>
  <c r="AH808" i="8"/>
  <c r="AD808" i="8"/>
  <c r="AH807" i="8"/>
  <c r="AD807" i="8"/>
  <c r="AH806" i="8"/>
  <c r="AD806" i="8"/>
  <c r="AH805" i="8"/>
  <c r="AD805" i="8"/>
  <c r="AH804" i="8"/>
  <c r="AD804" i="8"/>
  <c r="AH803" i="8"/>
  <c r="AD803" i="8"/>
  <c r="AH802" i="8"/>
  <c r="AD802" i="8"/>
  <c r="AH801" i="8"/>
  <c r="AD801" i="8"/>
  <c r="AH800" i="8"/>
  <c r="AD800" i="8"/>
  <c r="AH799" i="8"/>
  <c r="AD799" i="8"/>
  <c r="AH798" i="8"/>
  <c r="AD798" i="8"/>
  <c r="AH797" i="8"/>
  <c r="AD797" i="8"/>
  <c r="AH796" i="8"/>
  <c r="AD796" i="8"/>
  <c r="AH795" i="8"/>
  <c r="AD795" i="8"/>
  <c r="AH794" i="8"/>
  <c r="AD794" i="8"/>
  <c r="AH793" i="8"/>
  <c r="AD793" i="8"/>
  <c r="AH792" i="8"/>
  <c r="AD792" i="8"/>
  <c r="AH791" i="8"/>
  <c r="AD791" i="8"/>
  <c r="AH790" i="8"/>
  <c r="AD790" i="8"/>
  <c r="AH789" i="8"/>
  <c r="AD789" i="8"/>
  <c r="AH788" i="8"/>
  <c r="AD788" i="8"/>
  <c r="AH787" i="8"/>
  <c r="AD787" i="8"/>
  <c r="AH786" i="8"/>
  <c r="AD786" i="8"/>
  <c r="AH785" i="8"/>
  <c r="AD785" i="8"/>
  <c r="AH784" i="8"/>
  <c r="AD784" i="8"/>
  <c r="AH783" i="8"/>
  <c r="AD783" i="8"/>
  <c r="AH782" i="8"/>
  <c r="AD782" i="8"/>
  <c r="AH781" i="8"/>
  <c r="AD781" i="8"/>
  <c r="AH780" i="8"/>
  <c r="AD780" i="8"/>
  <c r="AH779" i="8"/>
  <c r="AD779" i="8"/>
  <c r="AH778" i="8"/>
  <c r="AD778" i="8"/>
  <c r="AH777" i="8"/>
  <c r="AD777" i="8"/>
  <c r="AH776" i="8"/>
  <c r="AD776" i="8"/>
  <c r="AH775" i="8"/>
  <c r="AD775" i="8"/>
  <c r="AH774" i="8"/>
  <c r="AD774" i="8"/>
  <c r="AH773" i="8"/>
  <c r="AD773" i="8"/>
  <c r="AH772" i="8"/>
  <c r="AD772" i="8"/>
  <c r="AH771" i="8"/>
  <c r="AD771" i="8"/>
  <c r="AH770" i="8"/>
  <c r="AD770" i="8"/>
  <c r="AH769" i="8"/>
  <c r="AD769" i="8"/>
  <c r="AH768" i="8"/>
  <c r="AD768" i="8"/>
  <c r="AH767" i="8"/>
  <c r="AD767" i="8"/>
  <c r="AH766" i="8"/>
  <c r="AD766" i="8"/>
  <c r="AH765" i="8"/>
  <c r="AD765" i="8"/>
  <c r="AH764" i="8"/>
  <c r="AD764" i="8"/>
  <c r="AH763" i="8"/>
  <c r="AD763" i="8"/>
  <c r="AH762" i="8"/>
  <c r="AD762" i="8"/>
  <c r="AH761" i="8"/>
  <c r="AD761" i="8"/>
  <c r="AH760" i="8"/>
  <c r="AD760" i="8"/>
  <c r="AH759" i="8"/>
  <c r="AD759" i="8"/>
  <c r="AH758" i="8"/>
  <c r="AD758" i="8"/>
  <c r="AH757" i="8"/>
  <c r="AD757" i="8"/>
  <c r="AH756" i="8"/>
  <c r="AD756" i="8"/>
  <c r="AH755" i="8"/>
  <c r="AD755" i="8"/>
  <c r="AH754" i="8"/>
  <c r="AD754" i="8"/>
  <c r="AH753" i="8"/>
  <c r="AD753" i="8"/>
  <c r="AH752" i="8"/>
  <c r="AD752" i="8"/>
  <c r="AH751" i="8"/>
  <c r="AD751" i="8"/>
  <c r="AH750" i="8"/>
  <c r="AD750" i="8"/>
  <c r="AH749" i="8"/>
  <c r="AD749" i="8"/>
  <c r="AH748" i="8"/>
  <c r="AD748" i="8"/>
  <c r="AH747" i="8"/>
  <c r="AD747" i="8"/>
  <c r="AH746" i="8"/>
  <c r="AD746" i="8"/>
  <c r="AH745" i="8"/>
  <c r="AD745" i="8"/>
  <c r="AH744" i="8"/>
  <c r="AD744" i="8"/>
  <c r="AH743" i="8"/>
  <c r="AD743" i="8"/>
  <c r="AH742" i="8"/>
  <c r="AD742" i="8"/>
  <c r="AH741" i="8"/>
  <c r="AD741" i="8"/>
  <c r="AH740" i="8"/>
  <c r="AD740" i="8"/>
  <c r="AH739" i="8"/>
  <c r="AD739" i="8"/>
  <c r="AH738" i="8"/>
  <c r="AD738" i="8"/>
  <c r="AH737" i="8"/>
  <c r="AD737" i="8"/>
  <c r="AH736" i="8"/>
  <c r="AD736" i="8"/>
  <c r="AH735" i="8"/>
  <c r="AD735" i="8"/>
  <c r="AH734" i="8"/>
  <c r="AD734" i="8"/>
  <c r="AH733" i="8"/>
  <c r="AD733" i="8"/>
  <c r="AH732" i="8"/>
  <c r="AD732" i="8"/>
  <c r="AH731" i="8"/>
  <c r="AD731" i="8"/>
  <c r="AH730" i="8"/>
  <c r="AD730" i="8"/>
  <c r="AH729" i="8"/>
  <c r="AD729" i="8"/>
  <c r="AH728" i="8"/>
  <c r="AD728" i="8"/>
  <c r="AH727" i="8"/>
  <c r="AD727" i="8"/>
  <c r="AH726" i="8"/>
  <c r="AD726" i="8"/>
  <c r="AH725" i="8"/>
  <c r="AD725" i="8"/>
  <c r="AH724" i="8"/>
  <c r="AD724" i="8"/>
  <c r="AH723" i="8"/>
  <c r="AD723" i="8"/>
  <c r="AH722" i="8"/>
  <c r="AD722" i="8"/>
  <c r="AH721" i="8"/>
  <c r="AD721" i="8"/>
  <c r="AH720" i="8"/>
  <c r="AD720" i="8"/>
  <c r="AH719" i="8"/>
  <c r="AD719" i="8"/>
  <c r="AH718" i="8"/>
  <c r="AD718" i="8"/>
  <c r="AH717" i="8"/>
  <c r="AD717" i="8"/>
  <c r="AH716" i="8"/>
  <c r="AD716" i="8"/>
  <c r="AH715" i="8"/>
  <c r="AD715" i="8"/>
  <c r="AH714" i="8"/>
  <c r="AD714" i="8"/>
  <c r="AH713" i="8"/>
  <c r="AD713" i="8"/>
  <c r="AH712" i="8"/>
  <c r="AD712" i="8"/>
  <c r="AH711" i="8"/>
  <c r="AD711" i="8"/>
  <c r="AH710" i="8"/>
  <c r="AD710" i="8"/>
  <c r="AH709" i="8"/>
  <c r="AD709" i="8"/>
  <c r="AH708" i="8"/>
  <c r="AD708" i="8"/>
  <c r="AH707" i="8"/>
  <c r="AD707" i="8"/>
  <c r="AH706" i="8"/>
  <c r="AD706" i="8"/>
  <c r="AH705" i="8"/>
  <c r="AD705" i="8"/>
  <c r="AH704" i="8"/>
  <c r="AD704" i="8"/>
  <c r="AH703" i="8"/>
  <c r="AD703" i="8"/>
  <c r="AH702" i="8"/>
  <c r="AD702" i="8"/>
  <c r="AH701" i="8"/>
  <c r="AD701" i="8"/>
  <c r="AH700" i="8"/>
  <c r="AD700" i="8"/>
  <c r="AH699" i="8"/>
  <c r="AD699" i="8"/>
  <c r="AH698" i="8"/>
  <c r="AD698" i="8"/>
  <c r="AH697" i="8"/>
  <c r="AD697" i="8"/>
  <c r="AH696" i="8"/>
  <c r="AD696" i="8"/>
  <c r="AH695" i="8"/>
  <c r="AD695" i="8"/>
  <c r="AH694" i="8"/>
  <c r="AD694" i="8"/>
  <c r="AH693" i="8"/>
  <c r="AD693" i="8"/>
  <c r="AH692" i="8"/>
  <c r="AD692" i="8"/>
  <c r="AH691" i="8"/>
  <c r="AD691" i="8"/>
  <c r="AH690" i="8"/>
  <c r="AD690" i="8"/>
  <c r="AH689" i="8"/>
  <c r="AD689" i="8"/>
  <c r="AH688" i="8"/>
  <c r="AD688" i="8"/>
  <c r="AH687" i="8"/>
  <c r="AD687" i="8"/>
  <c r="AH686" i="8"/>
  <c r="AD686" i="8"/>
  <c r="AH685" i="8"/>
  <c r="AD685" i="8"/>
  <c r="AH684" i="8"/>
  <c r="AD684" i="8"/>
  <c r="AH683" i="8"/>
  <c r="AD683" i="8"/>
  <c r="AH682" i="8"/>
  <c r="AD682" i="8"/>
  <c r="AH681" i="8"/>
  <c r="AD681" i="8"/>
  <c r="AH680" i="8"/>
  <c r="AD680" i="8"/>
  <c r="AH679" i="8"/>
  <c r="AD679" i="8"/>
  <c r="AH678" i="8"/>
  <c r="AD678" i="8"/>
  <c r="AH677" i="8"/>
  <c r="AD677" i="8"/>
  <c r="AH676" i="8"/>
  <c r="AD676" i="8"/>
  <c r="AH675" i="8"/>
  <c r="AD675" i="8"/>
  <c r="AH674" i="8"/>
  <c r="AD674" i="8"/>
  <c r="AH673" i="8"/>
  <c r="AD673" i="8"/>
  <c r="AH672" i="8"/>
  <c r="AD672" i="8"/>
  <c r="AH671" i="8"/>
  <c r="AD671" i="8"/>
  <c r="AH670" i="8"/>
  <c r="AD670" i="8"/>
  <c r="AH669" i="8"/>
  <c r="AD669" i="8"/>
  <c r="AH668" i="8"/>
  <c r="AD668" i="8"/>
  <c r="AH667" i="8"/>
  <c r="AD667" i="8"/>
  <c r="AH666" i="8"/>
  <c r="AD666" i="8"/>
  <c r="AH665" i="8"/>
  <c r="AD665" i="8"/>
  <c r="AH664" i="8"/>
  <c r="AD664" i="8"/>
  <c r="AH663" i="8"/>
  <c r="AD663" i="8"/>
  <c r="AH662" i="8"/>
  <c r="AD662" i="8"/>
  <c r="AH661" i="8"/>
  <c r="AD661" i="8"/>
  <c r="AH660" i="8"/>
  <c r="AD660" i="8"/>
  <c r="AH659" i="8"/>
  <c r="AD659" i="8"/>
  <c r="AH658" i="8"/>
  <c r="AD658" i="8"/>
  <c r="AH657" i="8"/>
  <c r="AD657" i="8"/>
  <c r="AH656" i="8"/>
  <c r="AD656" i="8"/>
  <c r="AH655" i="8"/>
  <c r="AD655" i="8"/>
  <c r="AH654" i="8"/>
  <c r="AD654" i="8"/>
  <c r="AH653" i="8"/>
  <c r="AD653" i="8"/>
  <c r="AH652" i="8"/>
  <c r="AD652" i="8"/>
  <c r="AH651" i="8"/>
  <c r="AD651" i="8"/>
  <c r="AH650" i="8"/>
  <c r="AD650" i="8"/>
  <c r="AH649" i="8"/>
  <c r="AD649" i="8"/>
  <c r="AH648" i="8"/>
  <c r="AD648" i="8"/>
  <c r="AH647" i="8"/>
  <c r="AD647" i="8"/>
  <c r="AH646" i="8"/>
  <c r="AD646" i="8"/>
  <c r="AH645" i="8"/>
  <c r="AD645" i="8"/>
  <c r="AH644" i="8"/>
  <c r="AD644" i="8"/>
  <c r="AH643" i="8"/>
  <c r="AD643" i="8"/>
  <c r="AH642" i="8"/>
  <c r="AD642" i="8"/>
  <c r="AH641" i="8"/>
  <c r="AD641" i="8"/>
  <c r="AH640" i="8"/>
  <c r="AD640" i="8"/>
  <c r="AH639" i="8"/>
  <c r="AD639" i="8"/>
  <c r="AH638" i="8"/>
  <c r="AD638" i="8"/>
  <c r="AH637" i="8"/>
  <c r="AD637" i="8"/>
  <c r="AH636" i="8"/>
  <c r="AD636" i="8"/>
  <c r="AH635" i="8"/>
  <c r="AD635" i="8"/>
  <c r="AH634" i="8"/>
  <c r="AD634" i="8"/>
  <c r="AH633" i="8"/>
  <c r="AD633" i="8"/>
  <c r="AH632" i="8"/>
  <c r="AD632" i="8"/>
  <c r="AH631" i="8"/>
  <c r="AD631" i="8"/>
  <c r="AH630" i="8"/>
  <c r="AD630" i="8"/>
  <c r="AH629" i="8"/>
  <c r="AD629" i="8"/>
  <c r="AH628" i="8"/>
  <c r="AD628" i="8"/>
  <c r="AH627" i="8"/>
  <c r="AD627" i="8"/>
  <c r="AH626" i="8"/>
  <c r="AD626" i="8"/>
  <c r="AH625" i="8"/>
  <c r="AD625" i="8"/>
  <c r="AH624" i="8"/>
  <c r="AD624" i="8"/>
  <c r="AH623" i="8"/>
  <c r="AD623" i="8"/>
  <c r="AH622" i="8"/>
  <c r="AD622" i="8"/>
  <c r="AH621" i="8"/>
  <c r="AD621" i="8"/>
  <c r="AH620" i="8"/>
  <c r="AD620" i="8"/>
  <c r="AH619" i="8"/>
  <c r="AD619" i="8"/>
  <c r="AH618" i="8"/>
  <c r="AD618" i="8"/>
  <c r="AH617" i="8"/>
  <c r="AD617" i="8"/>
  <c r="AH616" i="8"/>
  <c r="AD616" i="8"/>
  <c r="AH615" i="8"/>
  <c r="AD615" i="8"/>
  <c r="AH614" i="8"/>
  <c r="AD614" i="8"/>
  <c r="AH613" i="8"/>
  <c r="AD613" i="8"/>
  <c r="AH612" i="8"/>
  <c r="AD612" i="8"/>
  <c r="AH611" i="8"/>
  <c r="AD611" i="8"/>
  <c r="AH610" i="8"/>
  <c r="AD610" i="8"/>
  <c r="AH609" i="8"/>
  <c r="AD609" i="8"/>
  <c r="AH608" i="8"/>
  <c r="AD608" i="8"/>
  <c r="AH607" i="8"/>
  <c r="AD607" i="8"/>
  <c r="AH606" i="8"/>
  <c r="AD606" i="8"/>
  <c r="AH605" i="8"/>
  <c r="AD605" i="8"/>
  <c r="AH604" i="8"/>
  <c r="AD604" i="8"/>
  <c r="AH603" i="8"/>
  <c r="AD603" i="8"/>
  <c r="AH602" i="8"/>
  <c r="AD602" i="8"/>
  <c r="AH601" i="8"/>
  <c r="AD601" i="8"/>
  <c r="AH600" i="8"/>
  <c r="AD600" i="8"/>
  <c r="AH599" i="8"/>
  <c r="AD599" i="8"/>
  <c r="AH598" i="8"/>
  <c r="AD598" i="8"/>
  <c r="AH597" i="8"/>
  <c r="AD597" i="8"/>
  <c r="AH596" i="8"/>
  <c r="AD596" i="8"/>
  <c r="AH595" i="8"/>
  <c r="AD595" i="8"/>
  <c r="AH594" i="8"/>
  <c r="AD594" i="8"/>
  <c r="AH593" i="8"/>
  <c r="AD593" i="8"/>
  <c r="AH592" i="8"/>
  <c r="AD592" i="8"/>
  <c r="AH591" i="8"/>
  <c r="AD591" i="8"/>
  <c r="AH590" i="8"/>
  <c r="AD590" i="8"/>
  <c r="AH589" i="8"/>
  <c r="AD589" i="8"/>
  <c r="AH588" i="8"/>
  <c r="AD588" i="8"/>
  <c r="AH587" i="8"/>
  <c r="AD587" i="8"/>
  <c r="AH586" i="8"/>
  <c r="AD586" i="8"/>
  <c r="AH585" i="8"/>
  <c r="AD585" i="8"/>
  <c r="AH584" i="8"/>
  <c r="AD584" i="8"/>
  <c r="AH583" i="8"/>
  <c r="AD583" i="8"/>
  <c r="AH582" i="8"/>
  <c r="AD582" i="8"/>
  <c r="AH581" i="8"/>
  <c r="AD581" i="8"/>
  <c r="AH580" i="8"/>
  <c r="AD580" i="8"/>
  <c r="AH579" i="8"/>
  <c r="AD579" i="8"/>
  <c r="AH578" i="8"/>
  <c r="AD578" i="8"/>
  <c r="AH577" i="8"/>
  <c r="AD577" i="8"/>
  <c r="AH576" i="8"/>
  <c r="AD576" i="8"/>
  <c r="AH575" i="8"/>
  <c r="AD575" i="8"/>
  <c r="AH574" i="8"/>
  <c r="AD574" i="8"/>
  <c r="AH573" i="8"/>
  <c r="AD573" i="8"/>
  <c r="AH572" i="8"/>
  <c r="AD572" i="8"/>
  <c r="AH571" i="8"/>
  <c r="AD571" i="8"/>
  <c r="AH570" i="8"/>
  <c r="AD570" i="8"/>
  <c r="AH569" i="8"/>
  <c r="AD569" i="8"/>
  <c r="AH568" i="8"/>
  <c r="AD568" i="8"/>
  <c r="AH567" i="8"/>
  <c r="AD567" i="8"/>
  <c r="AH566" i="8"/>
  <c r="AD566" i="8"/>
  <c r="AH565" i="8"/>
  <c r="AD565" i="8"/>
  <c r="AH564" i="8"/>
  <c r="AD564" i="8"/>
  <c r="AH563" i="8"/>
  <c r="AD563" i="8"/>
  <c r="AH562" i="8"/>
  <c r="AD562" i="8"/>
  <c r="AH561" i="8"/>
  <c r="AD561" i="8"/>
  <c r="AH560" i="8"/>
  <c r="AD560" i="8"/>
  <c r="AH559" i="8"/>
  <c r="AD559" i="8"/>
  <c r="AH558" i="8"/>
  <c r="AD558" i="8"/>
  <c r="AH557" i="8"/>
  <c r="AD557" i="8"/>
  <c r="AH556" i="8"/>
  <c r="AD556" i="8"/>
  <c r="AH555" i="8"/>
  <c r="AD555" i="8"/>
  <c r="AH554" i="8"/>
  <c r="AD554" i="8"/>
  <c r="AH553" i="8"/>
  <c r="AD553" i="8"/>
  <c r="AH552" i="8"/>
  <c r="AD552" i="8"/>
  <c r="AH551" i="8"/>
  <c r="AD551" i="8"/>
  <c r="AH550" i="8"/>
  <c r="AD550" i="8"/>
  <c r="AH549" i="8"/>
  <c r="AD549" i="8"/>
  <c r="AH548" i="8"/>
  <c r="AD548" i="8"/>
  <c r="AH547" i="8"/>
  <c r="AD547" i="8"/>
  <c r="AH546" i="8"/>
  <c r="AD546" i="8"/>
  <c r="AH545" i="8"/>
  <c r="AD545" i="8"/>
  <c r="AH544" i="8"/>
  <c r="AD544" i="8"/>
  <c r="AH543" i="8"/>
  <c r="AD543" i="8"/>
  <c r="AH542" i="8"/>
  <c r="AD542" i="8"/>
  <c r="AH541" i="8"/>
  <c r="AD541" i="8"/>
  <c r="AH540" i="8"/>
  <c r="AD540" i="8"/>
  <c r="AH539" i="8"/>
  <c r="AD539" i="8"/>
  <c r="AH538" i="8"/>
  <c r="AD538" i="8"/>
  <c r="AH537" i="8"/>
  <c r="AD537" i="8"/>
  <c r="AH536" i="8"/>
  <c r="AD536" i="8"/>
  <c r="AH535" i="8"/>
  <c r="AD535" i="8"/>
  <c r="AH534" i="8"/>
  <c r="AD534" i="8"/>
  <c r="AH533" i="8"/>
  <c r="AD533" i="8"/>
  <c r="AH532" i="8"/>
  <c r="AD532" i="8"/>
  <c r="AH531" i="8"/>
  <c r="AD531" i="8"/>
  <c r="AH530" i="8"/>
  <c r="AD530" i="8"/>
  <c r="AH529" i="8"/>
  <c r="AD529" i="8"/>
  <c r="AH528" i="8"/>
  <c r="AD528" i="8"/>
  <c r="AH527" i="8"/>
  <c r="AD527" i="8"/>
  <c r="AH526" i="8"/>
  <c r="AD526" i="8"/>
  <c r="AH525" i="8"/>
  <c r="AD525" i="8"/>
  <c r="AH524" i="8"/>
  <c r="AD524" i="8"/>
  <c r="AH523" i="8"/>
  <c r="AD523" i="8"/>
  <c r="AH522" i="8"/>
  <c r="AD522" i="8"/>
  <c r="AH521" i="8"/>
  <c r="AD521" i="8"/>
  <c r="AH520" i="8"/>
  <c r="AD520" i="8"/>
  <c r="AH519" i="8"/>
  <c r="AD519" i="8"/>
  <c r="AH518" i="8"/>
  <c r="AD518" i="8"/>
  <c r="AH517" i="8"/>
  <c r="AD517" i="8"/>
  <c r="AH516" i="8"/>
  <c r="AD516" i="8"/>
  <c r="AH515" i="8"/>
  <c r="AD515" i="8"/>
  <c r="AH514" i="8"/>
  <c r="AD514" i="8"/>
  <c r="AH513" i="8"/>
  <c r="AD513" i="8"/>
  <c r="AH512" i="8"/>
  <c r="AD512" i="8"/>
  <c r="AH511" i="8"/>
  <c r="AD511" i="8"/>
  <c r="AH510" i="8"/>
  <c r="AD510" i="8"/>
  <c r="AH509" i="8"/>
  <c r="AD509" i="8"/>
  <c r="AH508" i="8"/>
  <c r="AD508" i="8"/>
  <c r="AH507" i="8"/>
  <c r="AD507" i="8"/>
  <c r="AH506" i="8"/>
  <c r="AD506" i="8"/>
  <c r="AH505" i="8"/>
  <c r="AD505" i="8"/>
  <c r="AH504" i="8"/>
  <c r="AD504" i="8"/>
  <c r="AH503" i="8"/>
  <c r="AD503" i="8"/>
  <c r="AH502" i="8"/>
  <c r="AD502" i="8"/>
  <c r="AH501" i="8"/>
  <c r="AD501" i="8"/>
  <c r="AH500" i="8"/>
  <c r="AD500" i="8"/>
  <c r="AH499" i="8"/>
  <c r="AD499" i="8"/>
  <c r="AH498" i="8"/>
  <c r="AD498" i="8"/>
  <c r="AH497" i="8"/>
  <c r="AD497" i="8"/>
  <c r="AH496" i="8"/>
  <c r="AD496" i="8"/>
  <c r="AH495" i="8"/>
  <c r="AD495" i="8"/>
  <c r="AH494" i="8"/>
  <c r="AD494" i="8"/>
  <c r="AH493" i="8"/>
  <c r="AD493" i="8"/>
  <c r="AH492" i="8"/>
  <c r="AD492" i="8"/>
  <c r="AH491" i="8"/>
  <c r="AD491" i="8"/>
  <c r="AH490" i="8"/>
  <c r="AD490" i="8"/>
  <c r="AH489" i="8"/>
  <c r="AD489" i="8"/>
  <c r="AH488" i="8"/>
  <c r="AD488" i="8"/>
  <c r="AH487" i="8"/>
  <c r="AD487" i="8"/>
  <c r="AH486" i="8"/>
  <c r="AD486" i="8"/>
  <c r="AH485" i="8"/>
  <c r="AD485" i="8"/>
  <c r="AH484" i="8"/>
  <c r="AD484" i="8"/>
  <c r="AH483" i="8"/>
  <c r="AD483" i="8"/>
  <c r="AH482" i="8"/>
  <c r="AD482" i="8"/>
  <c r="AH481" i="8"/>
  <c r="AD481" i="8"/>
  <c r="AH480" i="8"/>
  <c r="AD480" i="8"/>
  <c r="AH479" i="8"/>
  <c r="AD479" i="8"/>
  <c r="AH478" i="8"/>
  <c r="AD478" i="8"/>
  <c r="AH477" i="8"/>
  <c r="AD477" i="8"/>
  <c r="AH476" i="8"/>
  <c r="AD476" i="8"/>
  <c r="AH475" i="8"/>
  <c r="AD475" i="8"/>
  <c r="AH474" i="8"/>
  <c r="AD474" i="8"/>
  <c r="AH473" i="8"/>
  <c r="AD473" i="8"/>
  <c r="AH472" i="8"/>
  <c r="AD472" i="8"/>
  <c r="AH471" i="8"/>
  <c r="AD471" i="8"/>
  <c r="AH470" i="8"/>
  <c r="AD470" i="8"/>
  <c r="AH469" i="8"/>
  <c r="AD469" i="8"/>
  <c r="AH468" i="8"/>
  <c r="AD468" i="8"/>
  <c r="AH467" i="8"/>
  <c r="AD467" i="8"/>
  <c r="AH466" i="8"/>
  <c r="AD466" i="8"/>
  <c r="AH465" i="8"/>
  <c r="AD465" i="8"/>
  <c r="AH464" i="8"/>
  <c r="AD464" i="8"/>
  <c r="AH463" i="8"/>
  <c r="AD463" i="8"/>
  <c r="AH462" i="8"/>
  <c r="AD462" i="8"/>
  <c r="AH461" i="8"/>
  <c r="AD461" i="8"/>
  <c r="AH460" i="8"/>
  <c r="AD460" i="8"/>
  <c r="AH459" i="8"/>
  <c r="AD459" i="8"/>
  <c r="AH458" i="8"/>
  <c r="AD458" i="8"/>
  <c r="AH457" i="8"/>
  <c r="AD457" i="8"/>
  <c r="AH456" i="8"/>
  <c r="AD456" i="8"/>
  <c r="AH455" i="8"/>
  <c r="AD455" i="8"/>
  <c r="AH454" i="8"/>
  <c r="AD454" i="8"/>
  <c r="AH453" i="8"/>
  <c r="AD453" i="8"/>
  <c r="AH452" i="8"/>
  <c r="AD452" i="8"/>
  <c r="AH451" i="8"/>
  <c r="AD451" i="8"/>
  <c r="AH450" i="8"/>
  <c r="AD450" i="8"/>
  <c r="AH449" i="8"/>
  <c r="AD449" i="8"/>
  <c r="AH448" i="8"/>
  <c r="AD448" i="8"/>
  <c r="AH447" i="8"/>
  <c r="AD447" i="8"/>
  <c r="AH446" i="8"/>
  <c r="AD446" i="8"/>
  <c r="AH445" i="8"/>
  <c r="AD445" i="8"/>
  <c r="AH444" i="8"/>
  <c r="AD444" i="8"/>
  <c r="AH443" i="8"/>
  <c r="AD443" i="8"/>
  <c r="AH442" i="8"/>
  <c r="AD442" i="8"/>
  <c r="AH441" i="8"/>
  <c r="AD441" i="8"/>
  <c r="AH440" i="8"/>
  <c r="AD440" i="8"/>
  <c r="AH439" i="8"/>
  <c r="AD439" i="8"/>
  <c r="AH438" i="8"/>
  <c r="AD438" i="8"/>
  <c r="AH437" i="8"/>
  <c r="AD437" i="8"/>
  <c r="AH436" i="8"/>
  <c r="AD436" i="8"/>
  <c r="AH435" i="8"/>
  <c r="AD435" i="8"/>
  <c r="AH434" i="8"/>
  <c r="AD434" i="8"/>
  <c r="AH433" i="8"/>
  <c r="AD433" i="8"/>
  <c r="AH432" i="8"/>
  <c r="AD432" i="8"/>
  <c r="AH431" i="8"/>
  <c r="AD431" i="8"/>
  <c r="AH430" i="8"/>
  <c r="AD430" i="8"/>
  <c r="AH429" i="8"/>
  <c r="AD429" i="8"/>
  <c r="AH428" i="8"/>
  <c r="AD428" i="8"/>
  <c r="AH427" i="8"/>
  <c r="AD427" i="8"/>
  <c r="AH426" i="8"/>
  <c r="AD426" i="8"/>
  <c r="AH425" i="8"/>
  <c r="AD425" i="8"/>
  <c r="AH424" i="8"/>
  <c r="AD424" i="8"/>
  <c r="AH423" i="8"/>
  <c r="AD423" i="8"/>
  <c r="AH422" i="8"/>
  <c r="AD422" i="8"/>
  <c r="AH421" i="8"/>
  <c r="AD421" i="8"/>
  <c r="AH420" i="8"/>
  <c r="AD420" i="8"/>
  <c r="AH419" i="8"/>
  <c r="AD419" i="8"/>
  <c r="AH418" i="8"/>
  <c r="AD418" i="8"/>
  <c r="AH417" i="8"/>
  <c r="AD417" i="8"/>
  <c r="AH416" i="8"/>
  <c r="AD416" i="8"/>
  <c r="AH415" i="8"/>
  <c r="AD415" i="8"/>
  <c r="AH414" i="8"/>
  <c r="AD414" i="8"/>
  <c r="AH413" i="8"/>
  <c r="AD413" i="8"/>
  <c r="AH412" i="8"/>
  <c r="AD412" i="8"/>
  <c r="AH411" i="8"/>
  <c r="AD411" i="8"/>
  <c r="AH410" i="8"/>
  <c r="AD410" i="8"/>
  <c r="AH409" i="8"/>
  <c r="AD409" i="8"/>
  <c r="AH408" i="8"/>
  <c r="AD408" i="8"/>
  <c r="AH407" i="8"/>
  <c r="AD407" i="8"/>
  <c r="AH406" i="8"/>
  <c r="AD406" i="8"/>
  <c r="AH405" i="8"/>
  <c r="AD405" i="8"/>
  <c r="AH404" i="8"/>
  <c r="AD404" i="8"/>
  <c r="AH403" i="8"/>
  <c r="AD403" i="8"/>
  <c r="AH402" i="8"/>
  <c r="AD402" i="8"/>
  <c r="AH401" i="8"/>
  <c r="AD401" i="8"/>
  <c r="AH400" i="8"/>
  <c r="AD400" i="8"/>
  <c r="AH399" i="8"/>
  <c r="AD399" i="8"/>
  <c r="AH398" i="8"/>
  <c r="AD398" i="8"/>
  <c r="AH397" i="8"/>
  <c r="AD397" i="8"/>
  <c r="AH396" i="8"/>
  <c r="AD396" i="8"/>
  <c r="AH395" i="8"/>
  <c r="AD395" i="8"/>
  <c r="AH394" i="8"/>
  <c r="AD394" i="8"/>
  <c r="AH393" i="8"/>
  <c r="AD393" i="8"/>
  <c r="AH392" i="8"/>
  <c r="AD392" i="8"/>
  <c r="AH391" i="8"/>
  <c r="AD391" i="8"/>
  <c r="AH390" i="8"/>
  <c r="AD390" i="8"/>
  <c r="AH389" i="8"/>
  <c r="AD389" i="8"/>
  <c r="AH388" i="8"/>
  <c r="AD388" i="8"/>
  <c r="AH387" i="8"/>
  <c r="AD387" i="8"/>
  <c r="AH386" i="8"/>
  <c r="AD386" i="8"/>
  <c r="AH385" i="8"/>
  <c r="AD385" i="8"/>
  <c r="AH384" i="8"/>
  <c r="AD384" i="8"/>
  <c r="AH383" i="8"/>
  <c r="AD383" i="8"/>
  <c r="AH382" i="8"/>
  <c r="AD382" i="8"/>
  <c r="AH381" i="8"/>
  <c r="AD381" i="8"/>
  <c r="AH380" i="8"/>
  <c r="AD380" i="8"/>
  <c r="AH379" i="8"/>
  <c r="AD379" i="8"/>
  <c r="AH378" i="8"/>
  <c r="AD378" i="8"/>
  <c r="AH377" i="8"/>
  <c r="AD377" i="8"/>
  <c r="AH376" i="8"/>
  <c r="AD376" i="8"/>
  <c r="AH375" i="8"/>
  <c r="AD375" i="8"/>
  <c r="AH374" i="8"/>
  <c r="AD374" i="8"/>
  <c r="AH373" i="8"/>
  <c r="AD373" i="8"/>
  <c r="AH372" i="8"/>
  <c r="AD372" i="8"/>
  <c r="AH371" i="8"/>
  <c r="AD371" i="8"/>
  <c r="AH370" i="8"/>
  <c r="AD370" i="8"/>
  <c r="AH369" i="8"/>
  <c r="AD369" i="8"/>
  <c r="AH368" i="8"/>
  <c r="AD368" i="8"/>
  <c r="AH367" i="8"/>
  <c r="AD367" i="8"/>
  <c r="AH366" i="8"/>
  <c r="AD366" i="8"/>
  <c r="AH365" i="8"/>
  <c r="AD365" i="8"/>
  <c r="AH364" i="8"/>
  <c r="AD364" i="8"/>
  <c r="AH363" i="8"/>
  <c r="AD363" i="8"/>
  <c r="AH362" i="8"/>
  <c r="AD362" i="8"/>
  <c r="AH361" i="8"/>
  <c r="AD361" i="8"/>
  <c r="AH360" i="8"/>
  <c r="AD360" i="8"/>
  <c r="AH359" i="8"/>
  <c r="AD359" i="8"/>
  <c r="AH358" i="8"/>
  <c r="AD358" i="8"/>
  <c r="AH357" i="8"/>
  <c r="AD357" i="8"/>
  <c r="AH356" i="8"/>
  <c r="AD356" i="8"/>
  <c r="AH355" i="8"/>
  <c r="AD355" i="8"/>
  <c r="AH354" i="8"/>
  <c r="AD354" i="8"/>
  <c r="AH353" i="8"/>
  <c r="AD353" i="8"/>
  <c r="AH352" i="8"/>
  <c r="AD352" i="8"/>
  <c r="AH351" i="8"/>
  <c r="AD351" i="8"/>
  <c r="AH350" i="8"/>
  <c r="AD350" i="8"/>
  <c r="AH349" i="8"/>
  <c r="AD349" i="8"/>
  <c r="AH348" i="8"/>
  <c r="AD348" i="8"/>
  <c r="AH347" i="8"/>
  <c r="AD347" i="8"/>
  <c r="AH346" i="8"/>
  <c r="AD346" i="8"/>
  <c r="AH345" i="8"/>
  <c r="AD345" i="8"/>
  <c r="AH344" i="8"/>
  <c r="AD344" i="8"/>
  <c r="AH343" i="8"/>
  <c r="AD343" i="8"/>
  <c r="AH342" i="8"/>
  <c r="AD342" i="8"/>
  <c r="AH341" i="8"/>
  <c r="AD341" i="8"/>
  <c r="AH340" i="8"/>
  <c r="AD340" i="8"/>
  <c r="AH339" i="8"/>
  <c r="AD339" i="8"/>
  <c r="AH338" i="8"/>
  <c r="AD338" i="8"/>
  <c r="AH337" i="8"/>
  <c r="AD337" i="8"/>
  <c r="AH336" i="8"/>
  <c r="AD336" i="8"/>
  <c r="AH335" i="8"/>
  <c r="AD335" i="8"/>
  <c r="AH334" i="8"/>
  <c r="AD334" i="8"/>
  <c r="AH333" i="8"/>
  <c r="AD333" i="8"/>
  <c r="AH332" i="8"/>
  <c r="AD332" i="8"/>
  <c r="AH331" i="8"/>
  <c r="AD331" i="8"/>
  <c r="AH330" i="8"/>
  <c r="AD330" i="8"/>
  <c r="AH329" i="8"/>
  <c r="AD329" i="8"/>
  <c r="AH328" i="8"/>
  <c r="AD328" i="8"/>
  <c r="AH327" i="8"/>
  <c r="AD327" i="8"/>
  <c r="AH326" i="8"/>
  <c r="AD326" i="8"/>
  <c r="AH325" i="8"/>
  <c r="AD325" i="8"/>
  <c r="AH324" i="8"/>
  <c r="AD324" i="8"/>
  <c r="AH323" i="8"/>
  <c r="AD323" i="8"/>
  <c r="AH322" i="8"/>
  <c r="AD322" i="8"/>
  <c r="AH321" i="8"/>
  <c r="AD321" i="8"/>
  <c r="AH320" i="8"/>
  <c r="AD320" i="8"/>
  <c r="AH319" i="8"/>
  <c r="AD319" i="8"/>
  <c r="AH318" i="8"/>
  <c r="AD318" i="8"/>
  <c r="AH317" i="8"/>
  <c r="AD317" i="8"/>
  <c r="AH316" i="8"/>
  <c r="AD316" i="8"/>
  <c r="AH315" i="8"/>
  <c r="AD315" i="8"/>
  <c r="AH314" i="8"/>
  <c r="AD314" i="8"/>
  <c r="AH313" i="8"/>
  <c r="AD313" i="8"/>
  <c r="AH312" i="8"/>
  <c r="AD312" i="8"/>
  <c r="AH311" i="8"/>
  <c r="AD311" i="8"/>
  <c r="AH310" i="8"/>
  <c r="AD310" i="8"/>
  <c r="AH309" i="8"/>
  <c r="AD309" i="8"/>
  <c r="AH308" i="8"/>
  <c r="AD308" i="8"/>
  <c r="AH307" i="8"/>
  <c r="AD307" i="8"/>
  <c r="AH306" i="8"/>
  <c r="AD306" i="8"/>
  <c r="AH305" i="8"/>
  <c r="AD305" i="8"/>
  <c r="AH304" i="8"/>
  <c r="AD304" i="8"/>
  <c r="AH303" i="8"/>
  <c r="AD303" i="8"/>
  <c r="AH302" i="8"/>
  <c r="AD302" i="8"/>
  <c r="AH301" i="8"/>
  <c r="AD301" i="8"/>
  <c r="AH300" i="8"/>
  <c r="AD300" i="8"/>
  <c r="AH299" i="8"/>
  <c r="AD299" i="8"/>
  <c r="AH298" i="8"/>
  <c r="AD298" i="8"/>
  <c r="AH297" i="8"/>
  <c r="AD297" i="8"/>
  <c r="AH296" i="8"/>
  <c r="AD296" i="8"/>
  <c r="AH295" i="8"/>
  <c r="AD295" i="8"/>
  <c r="AH294" i="8"/>
  <c r="AD294" i="8"/>
  <c r="AH293" i="8"/>
  <c r="AD293" i="8"/>
  <c r="AH292" i="8"/>
  <c r="AD292" i="8"/>
  <c r="AH291" i="8"/>
  <c r="AD291" i="8"/>
  <c r="AH290" i="8"/>
  <c r="AD290" i="8"/>
  <c r="AH289" i="8"/>
  <c r="AD289" i="8"/>
  <c r="AH288" i="8"/>
  <c r="AD288" i="8"/>
  <c r="AH287" i="8"/>
  <c r="AD287" i="8"/>
  <c r="AH286" i="8"/>
  <c r="AD286" i="8"/>
  <c r="AH285" i="8"/>
  <c r="AD285" i="8"/>
  <c r="AH284" i="8"/>
  <c r="AD284" i="8"/>
  <c r="AH283" i="8"/>
  <c r="AD283" i="8"/>
  <c r="AH282" i="8"/>
  <c r="AD282" i="8"/>
  <c r="AH281" i="8"/>
  <c r="AD281" i="8"/>
  <c r="AH280" i="8"/>
  <c r="AD280" i="8"/>
  <c r="AH279" i="8"/>
  <c r="AD279" i="8"/>
  <c r="AH278" i="8"/>
  <c r="AD278" i="8"/>
  <c r="AH277" i="8"/>
  <c r="AD277" i="8"/>
  <c r="AH276" i="8"/>
  <c r="AD276" i="8"/>
  <c r="AH275" i="8"/>
  <c r="AD275" i="8"/>
  <c r="AH274" i="8"/>
  <c r="AD274" i="8"/>
  <c r="AH273" i="8"/>
  <c r="AD273" i="8"/>
  <c r="AH272" i="8"/>
  <c r="AD272" i="8"/>
  <c r="AH271" i="8"/>
  <c r="AD271" i="8"/>
  <c r="AH270" i="8"/>
  <c r="AD270" i="8"/>
  <c r="AH269" i="8"/>
  <c r="AD269" i="8"/>
  <c r="AH268" i="8"/>
  <c r="AD268" i="8"/>
  <c r="AH267" i="8"/>
  <c r="AD267" i="8"/>
  <c r="AH266" i="8"/>
  <c r="AD266" i="8"/>
  <c r="AH265" i="8"/>
  <c r="AD265" i="8"/>
  <c r="AH264" i="8"/>
  <c r="AD264" i="8"/>
  <c r="AH263" i="8"/>
  <c r="AD263" i="8"/>
  <c r="AH262" i="8"/>
  <c r="AD262" i="8"/>
  <c r="AH261" i="8"/>
  <c r="AD261" i="8"/>
  <c r="AH260" i="8"/>
  <c r="AD260" i="8"/>
  <c r="AH259" i="8"/>
  <c r="AD259" i="8"/>
  <c r="AH258" i="8"/>
  <c r="AD258" i="8"/>
  <c r="AH257" i="8"/>
  <c r="AD257" i="8"/>
  <c r="AH256" i="8"/>
  <c r="AD256" i="8"/>
  <c r="AH255" i="8"/>
  <c r="AD255" i="8"/>
  <c r="AH254" i="8"/>
  <c r="AD254" i="8"/>
  <c r="AH253" i="8"/>
  <c r="AD253" i="8"/>
  <c r="AH252" i="8"/>
  <c r="AD252" i="8"/>
  <c r="AH251" i="8"/>
  <c r="AD251" i="8"/>
  <c r="AH250" i="8"/>
  <c r="AD250" i="8"/>
  <c r="AH249" i="8"/>
  <c r="AD249" i="8"/>
  <c r="AH248" i="8"/>
  <c r="AD248" i="8"/>
  <c r="AH247" i="8"/>
  <c r="AD247" i="8"/>
  <c r="AH246" i="8"/>
  <c r="AD246" i="8"/>
  <c r="AH245" i="8"/>
  <c r="AD245" i="8"/>
  <c r="AH244" i="8"/>
  <c r="AD244" i="8"/>
  <c r="AH243" i="8"/>
  <c r="AD243" i="8"/>
  <c r="AH242" i="8"/>
  <c r="AD242" i="8"/>
  <c r="AH241" i="8"/>
  <c r="AD241" i="8"/>
  <c r="AH240" i="8"/>
  <c r="AD240" i="8"/>
  <c r="AH239" i="8"/>
  <c r="AD239" i="8"/>
  <c r="AH238" i="8"/>
  <c r="AD238" i="8"/>
  <c r="AH237" i="8"/>
  <c r="AD237" i="8"/>
  <c r="AH236" i="8"/>
  <c r="AD236" i="8"/>
  <c r="AH235" i="8"/>
  <c r="AD235" i="8"/>
  <c r="AH234" i="8"/>
  <c r="AD234" i="8"/>
  <c r="AH233" i="8"/>
  <c r="AD233" i="8"/>
  <c r="AH232" i="8"/>
  <c r="AD232" i="8"/>
  <c r="AH231" i="8"/>
  <c r="AD231" i="8"/>
  <c r="AH230" i="8"/>
  <c r="AD230" i="8"/>
  <c r="AH229" i="8"/>
  <c r="AD229" i="8"/>
  <c r="AH228" i="8"/>
  <c r="AD228" i="8"/>
  <c r="AH227" i="8"/>
  <c r="AD227" i="8"/>
  <c r="AH226" i="8"/>
  <c r="AD226" i="8"/>
  <c r="AH225" i="8"/>
  <c r="AD225" i="8"/>
  <c r="AH224" i="8"/>
  <c r="AD224" i="8"/>
  <c r="AH223" i="8"/>
  <c r="AD223" i="8"/>
  <c r="AH222" i="8"/>
  <c r="AD222" i="8"/>
  <c r="AH221" i="8"/>
  <c r="AD221" i="8"/>
  <c r="AH220" i="8"/>
  <c r="AD220" i="8"/>
  <c r="AH219" i="8"/>
  <c r="AD219" i="8"/>
  <c r="AH218" i="8"/>
  <c r="AD218" i="8"/>
  <c r="AH217" i="8"/>
  <c r="AD217" i="8"/>
  <c r="AH216" i="8"/>
  <c r="AD216" i="8"/>
  <c r="AH215" i="8"/>
  <c r="AD215" i="8"/>
  <c r="AH214" i="8"/>
  <c r="AD214" i="8"/>
  <c r="AH213" i="8"/>
  <c r="AD213" i="8"/>
  <c r="AH212" i="8"/>
  <c r="AD212" i="8"/>
  <c r="AH211" i="8"/>
  <c r="AD211" i="8"/>
  <c r="AH210" i="8"/>
  <c r="AD210" i="8"/>
  <c r="AH209" i="8"/>
  <c r="AD209" i="8"/>
  <c r="AH208" i="8"/>
  <c r="AD208" i="8"/>
  <c r="AH207" i="8"/>
  <c r="AD207" i="8"/>
  <c r="AH206" i="8"/>
  <c r="AD206" i="8"/>
  <c r="AH205" i="8"/>
  <c r="AD205" i="8"/>
  <c r="AH204" i="8"/>
  <c r="AD204" i="8"/>
  <c r="AH203" i="8"/>
  <c r="AD203" i="8"/>
  <c r="AH202" i="8"/>
  <c r="AD202" i="8"/>
  <c r="AH201" i="8"/>
  <c r="AD201" i="8"/>
  <c r="AH200" i="8"/>
  <c r="AD200" i="8"/>
  <c r="AH199" i="8"/>
  <c r="AD199" i="8"/>
  <c r="AH198" i="8"/>
  <c r="AD198" i="8"/>
  <c r="AH197" i="8"/>
  <c r="AD197" i="8"/>
  <c r="AH196" i="8"/>
  <c r="AD196" i="8"/>
  <c r="AH195" i="8"/>
  <c r="AD195" i="8"/>
  <c r="AH194" i="8"/>
  <c r="AD194" i="8"/>
  <c r="AH193" i="8"/>
  <c r="AD193" i="8"/>
  <c r="AH192" i="8"/>
  <c r="AD192" i="8"/>
  <c r="AH191" i="8"/>
  <c r="AD191" i="8"/>
  <c r="AH190" i="8"/>
  <c r="AD190" i="8"/>
  <c r="AH189" i="8"/>
  <c r="AD189" i="8"/>
  <c r="AH188" i="8"/>
  <c r="AD188" i="8"/>
  <c r="AH187" i="8"/>
  <c r="AD187" i="8"/>
  <c r="AH186" i="8"/>
  <c r="AD186" i="8"/>
  <c r="AH185" i="8"/>
  <c r="AD185" i="8"/>
  <c r="AH184" i="8"/>
  <c r="AD184" i="8"/>
  <c r="AH183" i="8"/>
  <c r="AD183" i="8"/>
  <c r="AH182" i="8"/>
  <c r="AD182" i="8"/>
  <c r="AH181" i="8"/>
  <c r="AD181" i="8"/>
  <c r="AH180" i="8"/>
  <c r="AD180" i="8"/>
  <c r="AH179" i="8"/>
  <c r="AD179" i="8"/>
  <c r="AH178" i="8"/>
  <c r="AD178" i="8"/>
  <c r="AH177" i="8"/>
  <c r="AD177" i="8"/>
  <c r="AH176" i="8"/>
  <c r="AD176" i="8"/>
  <c r="AH175" i="8"/>
  <c r="AD175" i="8"/>
  <c r="AH174" i="8"/>
  <c r="AD174" i="8"/>
  <c r="AH173" i="8"/>
  <c r="AD173" i="8"/>
  <c r="AH172" i="8"/>
  <c r="AD172" i="8"/>
  <c r="AH171" i="8"/>
  <c r="AD171" i="8"/>
  <c r="AH170" i="8"/>
  <c r="AD170" i="8"/>
  <c r="AH169" i="8"/>
  <c r="AD169" i="8"/>
  <c r="AH168" i="8"/>
  <c r="AD168" i="8"/>
  <c r="AH167" i="8"/>
  <c r="AD167" i="8"/>
  <c r="AH166" i="8"/>
  <c r="AD166" i="8"/>
  <c r="AH165" i="8"/>
  <c r="AD165" i="8"/>
  <c r="AH164" i="8"/>
  <c r="AD164" i="8"/>
  <c r="AH163" i="8"/>
  <c r="AD163" i="8"/>
  <c r="AH162" i="8"/>
  <c r="AD162" i="8"/>
  <c r="AH161" i="8"/>
  <c r="AD161" i="8"/>
  <c r="AH160" i="8"/>
  <c r="AD160" i="8"/>
  <c r="AH159" i="8"/>
  <c r="AD159" i="8"/>
  <c r="AH158" i="8"/>
  <c r="AD158" i="8"/>
  <c r="AH157" i="8"/>
  <c r="AD157" i="8"/>
  <c r="AH156" i="8"/>
  <c r="AD156" i="8"/>
  <c r="AH155" i="8"/>
  <c r="AD155" i="8"/>
  <c r="AH154" i="8"/>
  <c r="AD154" i="8"/>
  <c r="AH153" i="8"/>
  <c r="AD153" i="8"/>
  <c r="AH152" i="8"/>
  <c r="AD152" i="8"/>
  <c r="AH151" i="8"/>
  <c r="AD151" i="8"/>
  <c r="AH150" i="8"/>
  <c r="AD150" i="8"/>
  <c r="AH149" i="8"/>
  <c r="AD149" i="8"/>
  <c r="AH148" i="8"/>
  <c r="AD148" i="8"/>
  <c r="AH147" i="8"/>
  <c r="AD147" i="8"/>
  <c r="AH146" i="8"/>
  <c r="AD146" i="8"/>
  <c r="AH145" i="8"/>
  <c r="AD145" i="8"/>
  <c r="AH144" i="8"/>
  <c r="AD144" i="8"/>
  <c r="AH143" i="8"/>
  <c r="AD143" i="8"/>
  <c r="AH142" i="8"/>
  <c r="AD142" i="8"/>
  <c r="AH141" i="8"/>
  <c r="AD141" i="8"/>
  <c r="AH140" i="8"/>
  <c r="AD140" i="8"/>
  <c r="AH139" i="8"/>
  <c r="AD139" i="8"/>
  <c r="AH138" i="8"/>
  <c r="AD138" i="8"/>
  <c r="AH137" i="8"/>
  <c r="AD137" i="8"/>
  <c r="AH136" i="8"/>
  <c r="AD136" i="8"/>
  <c r="AH135" i="8"/>
  <c r="AD135" i="8"/>
  <c r="AH134" i="8"/>
  <c r="AD134" i="8"/>
  <c r="AH133" i="8"/>
  <c r="AD133" i="8"/>
  <c r="AH132" i="8"/>
  <c r="AD132" i="8"/>
  <c r="AH131" i="8"/>
  <c r="AD131" i="8"/>
  <c r="AH130" i="8"/>
  <c r="AD130" i="8"/>
  <c r="AH129" i="8"/>
  <c r="AD129" i="8"/>
  <c r="AH128" i="8"/>
  <c r="AD128" i="8"/>
  <c r="AH127" i="8"/>
  <c r="AD127" i="8"/>
  <c r="AH126" i="8"/>
  <c r="AD126" i="8"/>
  <c r="AH125" i="8"/>
  <c r="AD125" i="8"/>
  <c r="AH124" i="8"/>
  <c r="AD124" i="8"/>
  <c r="AH123" i="8"/>
  <c r="AD123" i="8"/>
  <c r="AH122" i="8"/>
  <c r="AD122" i="8"/>
  <c r="AH121" i="8"/>
  <c r="AD121" i="8"/>
  <c r="AH120" i="8"/>
  <c r="AD120" i="8"/>
  <c r="AH119" i="8"/>
  <c r="AD119" i="8"/>
  <c r="AH118" i="8"/>
  <c r="AD118" i="8"/>
  <c r="AH117" i="8"/>
  <c r="AD117" i="8"/>
  <c r="AH116" i="8"/>
  <c r="AD116" i="8"/>
  <c r="AH115" i="8"/>
  <c r="AD115" i="8"/>
  <c r="AH114" i="8"/>
  <c r="AD114" i="8"/>
  <c r="AH113" i="8"/>
  <c r="AD113" i="8"/>
  <c r="AH112" i="8"/>
  <c r="AD112" i="8"/>
  <c r="AH111" i="8"/>
  <c r="AD111" i="8"/>
  <c r="AH110" i="8"/>
  <c r="AD110" i="8"/>
  <c r="AH109" i="8"/>
  <c r="AD109" i="8"/>
  <c r="AH108" i="8"/>
  <c r="AD108" i="8"/>
  <c r="AH107" i="8"/>
  <c r="AD107" i="8"/>
  <c r="AH106" i="8"/>
  <c r="AD106" i="8"/>
  <c r="AH105" i="8"/>
  <c r="AD105" i="8"/>
  <c r="AH104" i="8"/>
  <c r="AD104" i="8"/>
  <c r="AH103" i="8"/>
  <c r="AD103" i="8"/>
  <c r="AH102" i="8"/>
  <c r="AD102" i="8"/>
  <c r="AH101" i="8"/>
  <c r="AD101" i="8"/>
  <c r="AH100" i="8"/>
  <c r="AD100" i="8"/>
  <c r="AH99" i="8"/>
  <c r="AD99" i="8"/>
  <c r="AH98" i="8"/>
  <c r="AD98" i="8"/>
  <c r="AH97" i="8"/>
  <c r="AD97" i="8"/>
  <c r="AH96" i="8"/>
  <c r="AD96" i="8"/>
  <c r="AH95" i="8"/>
  <c r="AD95" i="8"/>
  <c r="AH94" i="8"/>
  <c r="AD94" i="8"/>
  <c r="AH93" i="8"/>
  <c r="AD93" i="8"/>
  <c r="AH92" i="8"/>
  <c r="AD92" i="8"/>
  <c r="AH91" i="8"/>
  <c r="AD91" i="8"/>
  <c r="AH90" i="8"/>
  <c r="AD90" i="8"/>
  <c r="AH89" i="8"/>
  <c r="AD89" i="8"/>
  <c r="AH88" i="8"/>
  <c r="AD88" i="8"/>
  <c r="AH87" i="8"/>
  <c r="AD87" i="8"/>
  <c r="AH86" i="8"/>
  <c r="AD86" i="8"/>
  <c r="AH85" i="8"/>
  <c r="AD85" i="8"/>
  <c r="AH84" i="8"/>
  <c r="AD84" i="8"/>
  <c r="AH83" i="8"/>
  <c r="AD83" i="8"/>
  <c r="AH82" i="8"/>
  <c r="AD82" i="8"/>
  <c r="AH81" i="8"/>
  <c r="AD81" i="8"/>
  <c r="AH80" i="8"/>
  <c r="AD80" i="8"/>
  <c r="AH79" i="8"/>
  <c r="AD79" i="8"/>
  <c r="AH78" i="8"/>
  <c r="AD78" i="8"/>
  <c r="AH77" i="8"/>
  <c r="AD77" i="8"/>
  <c r="AH76" i="8"/>
  <c r="AD76" i="8"/>
  <c r="AH75" i="8"/>
  <c r="AD75" i="8"/>
  <c r="AH74" i="8"/>
  <c r="AD74" i="8"/>
  <c r="AH73" i="8"/>
  <c r="AD73" i="8"/>
  <c r="AH72" i="8"/>
  <c r="AD72" i="8"/>
  <c r="AH71" i="8"/>
  <c r="AD71" i="8"/>
  <c r="AH70" i="8"/>
  <c r="AD70" i="8"/>
  <c r="AH69" i="8"/>
  <c r="AD69" i="8"/>
  <c r="AH68" i="8"/>
  <c r="AD68" i="8"/>
  <c r="AH67" i="8"/>
  <c r="AD67" i="8"/>
  <c r="AH66" i="8"/>
  <c r="AD66" i="8"/>
  <c r="AH65" i="8"/>
  <c r="AD65" i="8"/>
  <c r="AH64" i="8"/>
  <c r="AD64" i="8"/>
  <c r="AH63" i="8"/>
  <c r="AD63" i="8"/>
  <c r="AH62" i="8"/>
  <c r="AD62" i="8"/>
  <c r="AH61" i="8"/>
  <c r="AD61" i="8"/>
  <c r="AH60" i="8"/>
  <c r="AD60" i="8"/>
  <c r="AH59" i="8"/>
  <c r="AD59" i="8"/>
  <c r="AH58" i="8"/>
  <c r="AD58" i="8"/>
  <c r="AH57" i="8"/>
  <c r="AD57" i="8"/>
  <c r="AH56" i="8"/>
  <c r="AD56" i="8"/>
  <c r="AH55" i="8"/>
  <c r="AD55" i="8"/>
  <c r="AH54" i="8"/>
  <c r="AD54" i="8"/>
  <c r="AH53" i="8"/>
  <c r="AD53" i="8"/>
  <c r="AH52" i="8"/>
  <c r="AD52" i="8"/>
  <c r="AH51" i="8"/>
  <c r="AD51" i="8"/>
  <c r="AH50" i="8"/>
  <c r="AD50" i="8"/>
  <c r="AH49" i="8"/>
  <c r="AD49" i="8"/>
  <c r="AH48" i="8"/>
  <c r="AD48" i="8"/>
  <c r="AH47" i="8"/>
  <c r="AD47" i="8"/>
  <c r="AH46" i="8"/>
  <c r="AD46" i="8"/>
  <c r="AH45" i="8"/>
  <c r="AD45" i="8"/>
  <c r="AH44" i="8"/>
  <c r="AD44" i="8"/>
  <c r="AH43" i="8"/>
  <c r="AD43" i="8"/>
  <c r="AH42" i="8"/>
  <c r="AD42" i="8"/>
  <c r="AH41" i="8"/>
  <c r="AD41" i="8"/>
  <c r="AH40" i="8"/>
  <c r="AD40" i="8"/>
  <c r="AH39" i="8"/>
  <c r="AD39" i="8"/>
  <c r="AH38" i="8"/>
  <c r="AD38" i="8"/>
  <c r="AH37" i="8"/>
  <c r="AD37" i="8"/>
  <c r="AH36" i="8"/>
  <c r="AD36" i="8"/>
  <c r="AH35" i="8"/>
  <c r="AD35" i="8"/>
  <c r="AH34" i="8"/>
  <c r="AD34" i="8"/>
  <c r="AH33" i="8"/>
  <c r="AD33" i="8"/>
  <c r="AH32" i="8"/>
  <c r="AD32" i="8"/>
  <c r="AH31" i="8"/>
  <c r="AD31" i="8"/>
  <c r="AH30" i="8"/>
  <c r="AD30" i="8"/>
  <c r="AH29" i="8"/>
  <c r="AD29" i="8"/>
  <c r="AH28" i="8"/>
  <c r="AD28" i="8"/>
  <c r="AH27" i="8"/>
  <c r="AD27" i="8"/>
  <c r="AH26" i="8"/>
  <c r="AD26" i="8"/>
  <c r="AH25" i="8"/>
  <c r="AD25" i="8"/>
  <c r="AH24" i="8"/>
  <c r="AD24" i="8"/>
  <c r="AH23" i="8"/>
  <c r="AD23" i="8"/>
  <c r="AH22" i="8"/>
  <c r="AD22" i="8"/>
  <c r="AH21" i="8"/>
  <c r="AD21" i="8"/>
  <c r="AH20" i="8"/>
  <c r="AD20" i="8"/>
  <c r="AH19" i="8"/>
  <c r="AD19" i="8"/>
  <c r="AH18" i="8"/>
  <c r="AD18" i="8"/>
  <c r="AH17" i="8"/>
  <c r="AD17" i="8"/>
  <c r="AH16" i="8"/>
  <c r="AD16" i="8"/>
  <c r="AH15" i="8"/>
  <c r="AD15" i="8"/>
  <c r="AH14" i="8"/>
  <c r="AD14" i="8"/>
  <c r="AH13" i="8"/>
  <c r="AD13" i="8"/>
  <c r="AH12" i="8"/>
  <c r="AD12" i="8"/>
  <c r="AH11" i="8"/>
  <c r="AD11" i="8"/>
  <c r="AH10" i="8"/>
  <c r="AD10" i="8"/>
  <c r="AH9" i="8"/>
  <c r="AD9" i="8"/>
  <c r="AH8" i="8"/>
  <c r="AD8" i="8"/>
  <c r="AH7" i="8"/>
  <c r="AD7" i="8"/>
  <c r="AH6" i="8"/>
  <c r="AD6" i="8"/>
  <c r="AH5" i="8"/>
  <c r="AD5" i="8"/>
  <c r="AH4" i="8"/>
  <c r="AD835" i="8" l="1"/>
  <c r="AD845" i="8"/>
  <c r="AD834" i="8"/>
  <c r="AH831" i="8"/>
  <c r="AH842" i="8"/>
  <c r="AH843" i="8"/>
  <c r="AH834" i="8"/>
  <c r="AD832" i="8"/>
  <c r="AH830" i="8"/>
  <c r="AH841" i="8"/>
  <c r="AH832" i="8"/>
  <c r="AH833" i="8"/>
  <c r="AD842" i="8"/>
  <c r="AD833" i="8"/>
  <c r="AD843" i="8"/>
  <c r="AD836" i="8"/>
  <c r="AD828" i="8"/>
  <c r="AD838" i="8"/>
  <c r="AD811" i="8"/>
  <c r="AH844" i="8"/>
  <c r="AH845" i="8"/>
  <c r="AH810" i="8"/>
  <c r="AH835" i="8"/>
  <c r="AH836" i="8"/>
  <c r="AH826" i="8"/>
  <c r="AH846" i="8"/>
  <c r="AH847" i="8"/>
  <c r="AH827" i="8"/>
  <c r="AH837" i="8"/>
  <c r="AH848" i="8"/>
  <c r="AH828" i="8"/>
  <c r="AH838" i="8"/>
  <c r="AH849" i="8"/>
  <c r="AH829" i="8"/>
  <c r="AH839" i="8"/>
  <c r="AH850" i="8"/>
  <c r="AH840" i="8"/>
  <c r="AH811" i="8"/>
  <c r="AD846" i="8"/>
  <c r="AD837" i="8"/>
  <c r="AD847" i="8"/>
  <c r="AD826" i="8"/>
  <c r="AD825" i="8"/>
  <c r="AD827" i="8"/>
  <c r="AD849" i="8"/>
  <c r="AD839" i="8"/>
  <c r="AD830" i="8"/>
  <c r="AD850" i="8"/>
  <c r="AD810" i="8"/>
  <c r="AD840" i="8"/>
  <c r="AD829" i="8"/>
  <c r="AD831" i="8"/>
  <c r="AD841" i="8"/>
  <c r="AD848" i="8"/>
  <c r="AD844" i="8"/>
  <c r="AD813" i="8"/>
  <c r="AH813" i="8"/>
  <c r="AH825" i="8"/>
  <c r="AD816" i="8"/>
  <c r="AH816" i="8"/>
  <c r="AD818" i="8"/>
  <c r="AH818" i="8"/>
  <c r="AD820" i="8"/>
  <c r="AD821" i="8" s="1"/>
  <c r="AD823" i="8" s="1"/>
  <c r="AH820" i="8"/>
  <c r="AH821" i="8" s="1"/>
  <c r="AH823" i="8" s="1"/>
  <c r="AH819" i="8" l="1"/>
  <c r="AH822" i="8" s="1"/>
  <c r="AH812" i="8"/>
  <c r="AH814" i="8"/>
  <c r="AH817" i="8"/>
  <c r="AD819" i="8"/>
  <c r="AD822" i="8" s="1"/>
  <c r="AD817" i="8"/>
  <c r="AD814" i="8"/>
  <c r="AD812" i="8"/>
  <c r="AD852" i="8"/>
  <c r="AD854" i="8" s="1"/>
  <c r="AH852" i="8"/>
  <c r="AH854" i="8" s="1"/>
  <c r="F35" i="8" l="1"/>
  <c r="F790" i="8"/>
  <c r="E710" i="3"/>
  <c r="F45" i="8"/>
  <c r="J45" i="8"/>
  <c r="F46" i="8"/>
  <c r="N48" i="8"/>
  <c r="R78" i="8"/>
  <c r="V621" i="8"/>
  <c r="Z742" i="8"/>
  <c r="Z809" i="8"/>
  <c r="Z808" i="8"/>
  <c r="Z807" i="8"/>
  <c r="Z806" i="8"/>
  <c r="Z805" i="8"/>
  <c r="Z804" i="8"/>
  <c r="Z803" i="8"/>
  <c r="Z802" i="8"/>
  <c r="Z801" i="8"/>
  <c r="Z800" i="8"/>
  <c r="Z799" i="8"/>
  <c r="Z798" i="8"/>
  <c r="Z797" i="8"/>
  <c r="Z796" i="8"/>
  <c r="Z795" i="8"/>
  <c r="Z794" i="8"/>
  <c r="Z793" i="8"/>
  <c r="Z792" i="8"/>
  <c r="Z791" i="8"/>
  <c r="Z790" i="8"/>
  <c r="Z789" i="8"/>
  <c r="Z788" i="8"/>
  <c r="Z787" i="8"/>
  <c r="Z786" i="8"/>
  <c r="Z785" i="8"/>
  <c r="Z784" i="8"/>
  <c r="Z783" i="8"/>
  <c r="Z782" i="8"/>
  <c r="Z781" i="8"/>
  <c r="Z780" i="8"/>
  <c r="Z779" i="8"/>
  <c r="Z778" i="8"/>
  <c r="Z777" i="8"/>
  <c r="Z776" i="8"/>
  <c r="Z775" i="8"/>
  <c r="Z774" i="8"/>
  <c r="Z773" i="8"/>
  <c r="Z772" i="8"/>
  <c r="Z771" i="8"/>
  <c r="Z770" i="8"/>
  <c r="Z769" i="8"/>
  <c r="Z768" i="8"/>
  <c r="Z767" i="8"/>
  <c r="Z766" i="8"/>
  <c r="Z765" i="8"/>
  <c r="Z764" i="8"/>
  <c r="Z763" i="8"/>
  <c r="Z762" i="8"/>
  <c r="Z761" i="8"/>
  <c r="Z760" i="8"/>
  <c r="Z759" i="8"/>
  <c r="Z758" i="8"/>
  <c r="Z757" i="8"/>
  <c r="Z756" i="8"/>
  <c r="Z755" i="8"/>
  <c r="Z754" i="8"/>
  <c r="Z753" i="8"/>
  <c r="Z752" i="8"/>
  <c r="Z751" i="8"/>
  <c r="Z750" i="8"/>
  <c r="Z749" i="8"/>
  <c r="Z748" i="8"/>
  <c r="Z747" i="8"/>
  <c r="Z746" i="8"/>
  <c r="Z745" i="8"/>
  <c r="Z744" i="8"/>
  <c r="Z743" i="8"/>
  <c r="Z741" i="8"/>
  <c r="Z740" i="8"/>
  <c r="Z739" i="8"/>
  <c r="Z738" i="8"/>
  <c r="Z737" i="8"/>
  <c r="Z736" i="8"/>
  <c r="Z735" i="8"/>
  <c r="Z734" i="8"/>
  <c r="Z733" i="8"/>
  <c r="Z732" i="8"/>
  <c r="Z731" i="8"/>
  <c r="Z730" i="8"/>
  <c r="Z729" i="8"/>
  <c r="Z728" i="8"/>
  <c r="Z727" i="8"/>
  <c r="Z726" i="8"/>
  <c r="Z725" i="8"/>
  <c r="Z724" i="8"/>
  <c r="Z723" i="8"/>
  <c r="Z722" i="8"/>
  <c r="Z721" i="8"/>
  <c r="Z720" i="8"/>
  <c r="Z719" i="8"/>
  <c r="Z718" i="8"/>
  <c r="Z717" i="8"/>
  <c r="Z716" i="8"/>
  <c r="Z715" i="8"/>
  <c r="Z714" i="8"/>
  <c r="Z713" i="8"/>
  <c r="Z712" i="8"/>
  <c r="Z711" i="8"/>
  <c r="Z710" i="8"/>
  <c r="Z709" i="8"/>
  <c r="Z708" i="8"/>
  <c r="Z707" i="8"/>
  <c r="Z706" i="8"/>
  <c r="Z705" i="8"/>
  <c r="Z704" i="8"/>
  <c r="Z703" i="8"/>
  <c r="Z702" i="8"/>
  <c r="Z701" i="8"/>
  <c r="Z700" i="8"/>
  <c r="Z699" i="8"/>
  <c r="Z698" i="8"/>
  <c r="Z697" i="8"/>
  <c r="Z696" i="8"/>
  <c r="Z695" i="8"/>
  <c r="Z694" i="8"/>
  <c r="Z693" i="8"/>
  <c r="Z692" i="8"/>
  <c r="Z691" i="8"/>
  <c r="Z690" i="8"/>
  <c r="Z689" i="8"/>
  <c r="Z688" i="8"/>
  <c r="Z687" i="8"/>
  <c r="Z686" i="8"/>
  <c r="Z685" i="8"/>
  <c r="Z684" i="8"/>
  <c r="Z683" i="8"/>
  <c r="Z682" i="8"/>
  <c r="Z681" i="8"/>
  <c r="Z680" i="8"/>
  <c r="Z679" i="8"/>
  <c r="Z678" i="8"/>
  <c r="Z677" i="8"/>
  <c r="Z676" i="8"/>
  <c r="Z675" i="8"/>
  <c r="Z674" i="8"/>
  <c r="Z673" i="8"/>
  <c r="Z672" i="8"/>
  <c r="Z671" i="8"/>
  <c r="Z670" i="8"/>
  <c r="Z669" i="8"/>
  <c r="Z668" i="8"/>
  <c r="Z667" i="8"/>
  <c r="Z666" i="8"/>
  <c r="Z665" i="8"/>
  <c r="Z664" i="8"/>
  <c r="Z663" i="8"/>
  <c r="Z662" i="8"/>
  <c r="Z661" i="8"/>
  <c r="Z660" i="8"/>
  <c r="Z659" i="8"/>
  <c r="Z658" i="8"/>
  <c r="Z657" i="8"/>
  <c r="Z656" i="8"/>
  <c r="Z655" i="8"/>
  <c r="Z654" i="8"/>
  <c r="Z653" i="8"/>
  <c r="Z652" i="8"/>
  <c r="Z651" i="8"/>
  <c r="Z650" i="8"/>
  <c r="Z649" i="8"/>
  <c r="Z648" i="8"/>
  <c r="Z647" i="8"/>
  <c r="Z646" i="8"/>
  <c r="Z645" i="8"/>
  <c r="Z644" i="8"/>
  <c r="Z643" i="8"/>
  <c r="Z642" i="8"/>
  <c r="Z641" i="8"/>
  <c r="Z640" i="8"/>
  <c r="Z639" i="8"/>
  <c r="Z638" i="8"/>
  <c r="Z637" i="8"/>
  <c r="Z636" i="8"/>
  <c r="Z635" i="8"/>
  <c r="Z634" i="8"/>
  <c r="Z633" i="8"/>
  <c r="Z632" i="8"/>
  <c r="Z631" i="8"/>
  <c r="Z630" i="8"/>
  <c r="Z629" i="8"/>
  <c r="Z628" i="8"/>
  <c r="Z627" i="8"/>
  <c r="Z626" i="8"/>
  <c r="Z625" i="8"/>
  <c r="Z624" i="8"/>
  <c r="Z623" i="8"/>
  <c r="Z622" i="8"/>
  <c r="Z621" i="8"/>
  <c r="Z620" i="8"/>
  <c r="Z619" i="8"/>
  <c r="Z618" i="8"/>
  <c r="Z617" i="8"/>
  <c r="Z616" i="8"/>
  <c r="Z615" i="8"/>
  <c r="Z614" i="8"/>
  <c r="Z613" i="8"/>
  <c r="Z612" i="8"/>
  <c r="Z611" i="8"/>
  <c r="Z610" i="8"/>
  <c r="Z609" i="8"/>
  <c r="Z608" i="8"/>
  <c r="Z607" i="8"/>
  <c r="Z606" i="8"/>
  <c r="Z605" i="8"/>
  <c r="Z604" i="8"/>
  <c r="Z603" i="8"/>
  <c r="Z602" i="8"/>
  <c r="Z601" i="8"/>
  <c r="Z600" i="8"/>
  <c r="Z599" i="8"/>
  <c r="Z598" i="8"/>
  <c r="Z597" i="8"/>
  <c r="Z596" i="8"/>
  <c r="Z595" i="8"/>
  <c r="Z594" i="8"/>
  <c r="Z593" i="8"/>
  <c r="Z592" i="8"/>
  <c r="Z591" i="8"/>
  <c r="Z590" i="8"/>
  <c r="Z589" i="8"/>
  <c r="Z588" i="8"/>
  <c r="Z587" i="8"/>
  <c r="Z586" i="8"/>
  <c r="Z585" i="8"/>
  <c r="Z584" i="8"/>
  <c r="Z583" i="8"/>
  <c r="Z582" i="8"/>
  <c r="Z581" i="8"/>
  <c r="Z580" i="8"/>
  <c r="Z579" i="8"/>
  <c r="Z578" i="8"/>
  <c r="Z577" i="8"/>
  <c r="Z576" i="8"/>
  <c r="Z575" i="8"/>
  <c r="Z574" i="8"/>
  <c r="Z573" i="8"/>
  <c r="Z572" i="8"/>
  <c r="Z571" i="8"/>
  <c r="Z570" i="8"/>
  <c r="Z569" i="8"/>
  <c r="Z568" i="8"/>
  <c r="Z567" i="8"/>
  <c r="Z566" i="8"/>
  <c r="Z565" i="8"/>
  <c r="Z564" i="8"/>
  <c r="Z563" i="8"/>
  <c r="Z562" i="8"/>
  <c r="Z561" i="8"/>
  <c r="Z560" i="8"/>
  <c r="Z559" i="8"/>
  <c r="Z558" i="8"/>
  <c r="Z557" i="8"/>
  <c r="Z556" i="8"/>
  <c r="Z555" i="8"/>
  <c r="Z554" i="8"/>
  <c r="Z553" i="8"/>
  <c r="Z552" i="8"/>
  <c r="Z551" i="8"/>
  <c r="Z550" i="8"/>
  <c r="Z549" i="8"/>
  <c r="Z548" i="8"/>
  <c r="Z547" i="8"/>
  <c r="Z546" i="8"/>
  <c r="Z545" i="8"/>
  <c r="Z544" i="8"/>
  <c r="Z543" i="8"/>
  <c r="Z542" i="8"/>
  <c r="Z541" i="8"/>
  <c r="Z540" i="8"/>
  <c r="Z539" i="8"/>
  <c r="Z538" i="8"/>
  <c r="Z537" i="8"/>
  <c r="Z536" i="8"/>
  <c r="Z535" i="8"/>
  <c r="Z534" i="8"/>
  <c r="Z533" i="8"/>
  <c r="Z532" i="8"/>
  <c r="Z531" i="8"/>
  <c r="Z530" i="8"/>
  <c r="Z529" i="8"/>
  <c r="Z528" i="8"/>
  <c r="Z527" i="8"/>
  <c r="Z526" i="8"/>
  <c r="Z525" i="8"/>
  <c r="Z524" i="8"/>
  <c r="Z523" i="8"/>
  <c r="Z522" i="8"/>
  <c r="Z521" i="8"/>
  <c r="Z520" i="8"/>
  <c r="Z519" i="8"/>
  <c r="Z518" i="8"/>
  <c r="Z517" i="8"/>
  <c r="Z516" i="8"/>
  <c r="Z515" i="8"/>
  <c r="Z514" i="8"/>
  <c r="Z513" i="8"/>
  <c r="Z512" i="8"/>
  <c r="Z511" i="8"/>
  <c r="Z510" i="8"/>
  <c r="Z509" i="8"/>
  <c r="Z508" i="8"/>
  <c r="Z507" i="8"/>
  <c r="Z506" i="8"/>
  <c r="Z505" i="8"/>
  <c r="Z504" i="8"/>
  <c r="Z503" i="8"/>
  <c r="Z502" i="8"/>
  <c r="Z501" i="8"/>
  <c r="Z500" i="8"/>
  <c r="Z499" i="8"/>
  <c r="Z498" i="8"/>
  <c r="Z497" i="8"/>
  <c r="Z496" i="8"/>
  <c r="Z495" i="8"/>
  <c r="Z494" i="8"/>
  <c r="Z493" i="8"/>
  <c r="Z492" i="8"/>
  <c r="Z491" i="8"/>
  <c r="Z490" i="8"/>
  <c r="Z489" i="8"/>
  <c r="Z488" i="8"/>
  <c r="Z487" i="8"/>
  <c r="Z486" i="8"/>
  <c r="Z485" i="8"/>
  <c r="Z484" i="8"/>
  <c r="Z483" i="8"/>
  <c r="Z482" i="8"/>
  <c r="Z481" i="8"/>
  <c r="Z480" i="8"/>
  <c r="Z479" i="8"/>
  <c r="Z478" i="8"/>
  <c r="Z477" i="8"/>
  <c r="Z476" i="8"/>
  <c r="Z475" i="8"/>
  <c r="Z474" i="8"/>
  <c r="Z473" i="8"/>
  <c r="Z472" i="8"/>
  <c r="Z471" i="8"/>
  <c r="Z470" i="8"/>
  <c r="Z469" i="8"/>
  <c r="Z468" i="8"/>
  <c r="Z467" i="8"/>
  <c r="Z466" i="8"/>
  <c r="Z465" i="8"/>
  <c r="Z464" i="8"/>
  <c r="Z463" i="8"/>
  <c r="Z462" i="8"/>
  <c r="Z461" i="8"/>
  <c r="Z460" i="8"/>
  <c r="Z459" i="8"/>
  <c r="Z458" i="8"/>
  <c r="Z457" i="8"/>
  <c r="Z456" i="8"/>
  <c r="Z455" i="8"/>
  <c r="Z454" i="8"/>
  <c r="Z453" i="8"/>
  <c r="Z452" i="8"/>
  <c r="Z451" i="8"/>
  <c r="Z450" i="8"/>
  <c r="Z449" i="8"/>
  <c r="Z448" i="8"/>
  <c r="Z447" i="8"/>
  <c r="Z446" i="8"/>
  <c r="Z445" i="8"/>
  <c r="Z444" i="8"/>
  <c r="Z443" i="8"/>
  <c r="Z442" i="8"/>
  <c r="Z441" i="8"/>
  <c r="Z440" i="8"/>
  <c r="Z439" i="8"/>
  <c r="Z438" i="8"/>
  <c r="Z437" i="8"/>
  <c r="Z436" i="8"/>
  <c r="Z435" i="8"/>
  <c r="Z434" i="8"/>
  <c r="Z433" i="8"/>
  <c r="Z432" i="8"/>
  <c r="Z431" i="8"/>
  <c r="Z430" i="8"/>
  <c r="Z429" i="8"/>
  <c r="Z428" i="8"/>
  <c r="Z427" i="8"/>
  <c r="Z426" i="8"/>
  <c r="Z425" i="8"/>
  <c r="Z424" i="8"/>
  <c r="Z423" i="8"/>
  <c r="Z422" i="8"/>
  <c r="Z421" i="8"/>
  <c r="Z420" i="8"/>
  <c r="Z419" i="8"/>
  <c r="Z418" i="8"/>
  <c r="Z417" i="8"/>
  <c r="Z416" i="8"/>
  <c r="Z415" i="8"/>
  <c r="Z414" i="8"/>
  <c r="Z413" i="8"/>
  <c r="Z412" i="8"/>
  <c r="Z411" i="8"/>
  <c r="Z410" i="8"/>
  <c r="Z409" i="8"/>
  <c r="Z408" i="8"/>
  <c r="Z407" i="8"/>
  <c r="Z406" i="8"/>
  <c r="Z405" i="8"/>
  <c r="Z404" i="8"/>
  <c r="Z403" i="8"/>
  <c r="Z402" i="8"/>
  <c r="Z401" i="8"/>
  <c r="Z400" i="8"/>
  <c r="Z399" i="8"/>
  <c r="Z398" i="8"/>
  <c r="Z397" i="8"/>
  <c r="Z396" i="8"/>
  <c r="Z395" i="8"/>
  <c r="Z394" i="8"/>
  <c r="Z393" i="8"/>
  <c r="Z392" i="8"/>
  <c r="Z391" i="8"/>
  <c r="Z390" i="8"/>
  <c r="Z389" i="8"/>
  <c r="Z388" i="8"/>
  <c r="Z387" i="8"/>
  <c r="Z386" i="8"/>
  <c r="Z385" i="8"/>
  <c r="Z384" i="8"/>
  <c r="Z383" i="8"/>
  <c r="Z382" i="8"/>
  <c r="Z381" i="8"/>
  <c r="Z380" i="8"/>
  <c r="Z379" i="8"/>
  <c r="Z378" i="8"/>
  <c r="Z377" i="8"/>
  <c r="Z376" i="8"/>
  <c r="Z375" i="8"/>
  <c r="Z374" i="8"/>
  <c r="Z373" i="8"/>
  <c r="Z372" i="8"/>
  <c r="Z371" i="8"/>
  <c r="Z370" i="8"/>
  <c r="Z369" i="8"/>
  <c r="Z368" i="8"/>
  <c r="Z367" i="8"/>
  <c r="Z366" i="8"/>
  <c r="Z365" i="8"/>
  <c r="Z364" i="8"/>
  <c r="Z363" i="8"/>
  <c r="Z362" i="8"/>
  <c r="Z361" i="8"/>
  <c r="Z360" i="8"/>
  <c r="Z359" i="8"/>
  <c r="Z358" i="8"/>
  <c r="Z357" i="8"/>
  <c r="Z356" i="8"/>
  <c r="Z355" i="8"/>
  <c r="Z354" i="8"/>
  <c r="Z353" i="8"/>
  <c r="Z352" i="8"/>
  <c r="Z351" i="8"/>
  <c r="Z350" i="8"/>
  <c r="Z349" i="8"/>
  <c r="Z348" i="8"/>
  <c r="Z347" i="8"/>
  <c r="Z346" i="8"/>
  <c r="Z345" i="8"/>
  <c r="Z344" i="8"/>
  <c r="Z343" i="8"/>
  <c r="Z342" i="8"/>
  <c r="Z341" i="8"/>
  <c r="Z340" i="8"/>
  <c r="Z339" i="8"/>
  <c r="Z338" i="8"/>
  <c r="Z337" i="8"/>
  <c r="Z336" i="8"/>
  <c r="Z335" i="8"/>
  <c r="Z334" i="8"/>
  <c r="Z333" i="8"/>
  <c r="Z332" i="8"/>
  <c r="Z331" i="8"/>
  <c r="Z330" i="8"/>
  <c r="Z329" i="8"/>
  <c r="Z328" i="8"/>
  <c r="Z327" i="8"/>
  <c r="Z326" i="8"/>
  <c r="Z325" i="8"/>
  <c r="Z324" i="8"/>
  <c r="Z323" i="8"/>
  <c r="Z322" i="8"/>
  <c r="Z321" i="8"/>
  <c r="Z320" i="8"/>
  <c r="Z319" i="8"/>
  <c r="Z318" i="8"/>
  <c r="Z317" i="8"/>
  <c r="Z316" i="8"/>
  <c r="Z315" i="8"/>
  <c r="Z314" i="8"/>
  <c r="Z313" i="8"/>
  <c r="Z312" i="8"/>
  <c r="Z311" i="8"/>
  <c r="Z310" i="8"/>
  <c r="Z309" i="8"/>
  <c r="Z308" i="8"/>
  <c r="Z307" i="8"/>
  <c r="Z306" i="8"/>
  <c r="Z305" i="8"/>
  <c r="Z304" i="8"/>
  <c r="Z303" i="8"/>
  <c r="Z302" i="8"/>
  <c r="Z301" i="8"/>
  <c r="Z300" i="8"/>
  <c r="Z299" i="8"/>
  <c r="Z298" i="8"/>
  <c r="Z297" i="8"/>
  <c r="Z296" i="8"/>
  <c r="Z295" i="8"/>
  <c r="Z294" i="8"/>
  <c r="Z293" i="8"/>
  <c r="Z292" i="8"/>
  <c r="Z291" i="8"/>
  <c r="Z290" i="8"/>
  <c r="Z289" i="8"/>
  <c r="Z288" i="8"/>
  <c r="Z287" i="8"/>
  <c r="Z286" i="8"/>
  <c r="Z285" i="8"/>
  <c r="Z284" i="8"/>
  <c r="Z283" i="8"/>
  <c r="Z282" i="8"/>
  <c r="Z281" i="8"/>
  <c r="Z280" i="8"/>
  <c r="Z279" i="8"/>
  <c r="Z278" i="8"/>
  <c r="Z277" i="8"/>
  <c r="Z276" i="8"/>
  <c r="Z275" i="8"/>
  <c r="Z274" i="8"/>
  <c r="Z273" i="8"/>
  <c r="Z272" i="8"/>
  <c r="Z271" i="8"/>
  <c r="Z270" i="8"/>
  <c r="Z269" i="8"/>
  <c r="Z268" i="8"/>
  <c r="Z267" i="8"/>
  <c r="Z266" i="8"/>
  <c r="Z265" i="8"/>
  <c r="Z264" i="8"/>
  <c r="Z263" i="8"/>
  <c r="Z262" i="8"/>
  <c r="Z261" i="8"/>
  <c r="Z260" i="8"/>
  <c r="Z259" i="8"/>
  <c r="Z258" i="8"/>
  <c r="Z257" i="8"/>
  <c r="Z256" i="8"/>
  <c r="Z255" i="8"/>
  <c r="Z254" i="8"/>
  <c r="Z253" i="8"/>
  <c r="Z252" i="8"/>
  <c r="Z251" i="8"/>
  <c r="Z250" i="8"/>
  <c r="Z249" i="8"/>
  <c r="Z248" i="8"/>
  <c r="Z247" i="8"/>
  <c r="Z246" i="8"/>
  <c r="Z245" i="8"/>
  <c r="Z244" i="8"/>
  <c r="Z243" i="8"/>
  <c r="Z242" i="8"/>
  <c r="Z241" i="8"/>
  <c r="Z240" i="8"/>
  <c r="Z239" i="8"/>
  <c r="Z238" i="8"/>
  <c r="Z237" i="8"/>
  <c r="Z236" i="8"/>
  <c r="Z235" i="8"/>
  <c r="Z234" i="8"/>
  <c r="Z233" i="8"/>
  <c r="Z232" i="8"/>
  <c r="Z231" i="8"/>
  <c r="Z230" i="8"/>
  <c r="Z229" i="8"/>
  <c r="Z228" i="8"/>
  <c r="Z227" i="8"/>
  <c r="Z226" i="8"/>
  <c r="Z225" i="8"/>
  <c r="Z224" i="8"/>
  <c r="Z223" i="8"/>
  <c r="Z222" i="8"/>
  <c r="Z221" i="8"/>
  <c r="Z220" i="8"/>
  <c r="Z219" i="8"/>
  <c r="Z218" i="8"/>
  <c r="Z217" i="8"/>
  <c r="Z216" i="8"/>
  <c r="Z215" i="8"/>
  <c r="Z214" i="8"/>
  <c r="Z213" i="8"/>
  <c r="Z212" i="8"/>
  <c r="Z211" i="8"/>
  <c r="Z210" i="8"/>
  <c r="Z209" i="8"/>
  <c r="Z208" i="8"/>
  <c r="Z207" i="8"/>
  <c r="Z206" i="8"/>
  <c r="Z205" i="8"/>
  <c r="Z204" i="8"/>
  <c r="Z203" i="8"/>
  <c r="Z202" i="8"/>
  <c r="Z201" i="8"/>
  <c r="Z200" i="8"/>
  <c r="Z199" i="8"/>
  <c r="Z198" i="8"/>
  <c r="Z197" i="8"/>
  <c r="Z196" i="8"/>
  <c r="Z195" i="8"/>
  <c r="Z194" i="8"/>
  <c r="Z193" i="8"/>
  <c r="Z192" i="8"/>
  <c r="Z191" i="8"/>
  <c r="Z190" i="8"/>
  <c r="Z189" i="8"/>
  <c r="Z188" i="8"/>
  <c r="Z187" i="8"/>
  <c r="Z186" i="8"/>
  <c r="Z185" i="8"/>
  <c r="Z184" i="8"/>
  <c r="Z183" i="8"/>
  <c r="Z182" i="8"/>
  <c r="Z181" i="8"/>
  <c r="Z180" i="8"/>
  <c r="Z179" i="8"/>
  <c r="Z178" i="8"/>
  <c r="Z177" i="8"/>
  <c r="Z176" i="8"/>
  <c r="Z175" i="8"/>
  <c r="Z174" i="8"/>
  <c r="Z173" i="8"/>
  <c r="Z172" i="8"/>
  <c r="Z171" i="8"/>
  <c r="Z170" i="8"/>
  <c r="Z169" i="8"/>
  <c r="Z168" i="8"/>
  <c r="Z167" i="8"/>
  <c r="Z166" i="8"/>
  <c r="Z165" i="8"/>
  <c r="Z164" i="8"/>
  <c r="Z163" i="8"/>
  <c r="Z162" i="8"/>
  <c r="Z161" i="8"/>
  <c r="Z160" i="8"/>
  <c r="Z159" i="8"/>
  <c r="Z158" i="8"/>
  <c r="Z157" i="8"/>
  <c r="Z156" i="8"/>
  <c r="Z155" i="8"/>
  <c r="Z154" i="8"/>
  <c r="Z153" i="8"/>
  <c r="Z152" i="8"/>
  <c r="Z151" i="8"/>
  <c r="Z150" i="8"/>
  <c r="Z149" i="8"/>
  <c r="Z148" i="8"/>
  <c r="Z147" i="8"/>
  <c r="Z146" i="8"/>
  <c r="Z145" i="8"/>
  <c r="Z144" i="8"/>
  <c r="Z143" i="8"/>
  <c r="Z142" i="8"/>
  <c r="Z141" i="8"/>
  <c r="Z140" i="8"/>
  <c r="Z139" i="8"/>
  <c r="Z138" i="8"/>
  <c r="Z137" i="8"/>
  <c r="Z136" i="8"/>
  <c r="Z135" i="8"/>
  <c r="Z134" i="8"/>
  <c r="Z133" i="8"/>
  <c r="Z132" i="8"/>
  <c r="Z131" i="8"/>
  <c r="Z130" i="8"/>
  <c r="Z129" i="8"/>
  <c r="Z128" i="8"/>
  <c r="Z127" i="8"/>
  <c r="Z126" i="8"/>
  <c r="Z125" i="8"/>
  <c r="Z124" i="8"/>
  <c r="Z123" i="8"/>
  <c r="Z122" i="8"/>
  <c r="Z121" i="8"/>
  <c r="Z120" i="8"/>
  <c r="Z119" i="8"/>
  <c r="Z118" i="8"/>
  <c r="Z117" i="8"/>
  <c r="Z116" i="8"/>
  <c r="Z115" i="8"/>
  <c r="Z114" i="8"/>
  <c r="Z113" i="8"/>
  <c r="Z112" i="8"/>
  <c r="Z111" i="8"/>
  <c r="Z110" i="8"/>
  <c r="Z109" i="8"/>
  <c r="Z108" i="8"/>
  <c r="Z107" i="8"/>
  <c r="Z106" i="8"/>
  <c r="Z105" i="8"/>
  <c r="Z104" i="8"/>
  <c r="Z103" i="8"/>
  <c r="Z102" i="8"/>
  <c r="Z101" i="8"/>
  <c r="Z100" i="8"/>
  <c r="Z99" i="8"/>
  <c r="Z98" i="8"/>
  <c r="Z97" i="8"/>
  <c r="Z96" i="8"/>
  <c r="Z95" i="8"/>
  <c r="Z94" i="8"/>
  <c r="Z93" i="8"/>
  <c r="Z92" i="8"/>
  <c r="Z91" i="8"/>
  <c r="Z90" i="8"/>
  <c r="Z89" i="8"/>
  <c r="Z88" i="8"/>
  <c r="Z87" i="8"/>
  <c r="Z86" i="8"/>
  <c r="Z85" i="8"/>
  <c r="Z84" i="8"/>
  <c r="Z83" i="8"/>
  <c r="Z82" i="8"/>
  <c r="Z81" i="8"/>
  <c r="Z80" i="8"/>
  <c r="Z79" i="8"/>
  <c r="Z78" i="8"/>
  <c r="Z77" i="8"/>
  <c r="Z76" i="8"/>
  <c r="Z75" i="8"/>
  <c r="Z74" i="8"/>
  <c r="Z73" i="8"/>
  <c r="Z72" i="8"/>
  <c r="Z71" i="8"/>
  <c r="Z70" i="8"/>
  <c r="Z69" i="8"/>
  <c r="Z68" i="8"/>
  <c r="Z67" i="8"/>
  <c r="Z66" i="8"/>
  <c r="Z65" i="8"/>
  <c r="Z64" i="8"/>
  <c r="Z63" i="8"/>
  <c r="Z62" i="8"/>
  <c r="Z61" i="8"/>
  <c r="Z60" i="8"/>
  <c r="Z59" i="8"/>
  <c r="Z58" i="8"/>
  <c r="Z57" i="8"/>
  <c r="Z56" i="8"/>
  <c r="Z55" i="8"/>
  <c r="Z54" i="8"/>
  <c r="Z53" i="8"/>
  <c r="Z52" i="8"/>
  <c r="Z51" i="8"/>
  <c r="Z50" i="8"/>
  <c r="Z49" i="8"/>
  <c r="Z48" i="8"/>
  <c r="Z47" i="8"/>
  <c r="Z46" i="8"/>
  <c r="Z45" i="8"/>
  <c r="Z44" i="8"/>
  <c r="Z43" i="8"/>
  <c r="Z42" i="8"/>
  <c r="Z41" i="8"/>
  <c r="Z40" i="8"/>
  <c r="Z39" i="8"/>
  <c r="Z38" i="8"/>
  <c r="Z37" i="8"/>
  <c r="Z36" i="8"/>
  <c r="Z35" i="8"/>
  <c r="Z34" i="8"/>
  <c r="Z33" i="8"/>
  <c r="Z32" i="8"/>
  <c r="Z31" i="8"/>
  <c r="Z30" i="8"/>
  <c r="Z29" i="8"/>
  <c r="Z28" i="8"/>
  <c r="Z27" i="8"/>
  <c r="Z26" i="8"/>
  <c r="Z25" i="8"/>
  <c r="Z24" i="8"/>
  <c r="Z23" i="8"/>
  <c r="Z22" i="8"/>
  <c r="Z21" i="8"/>
  <c r="Z20" i="8"/>
  <c r="Z19" i="8"/>
  <c r="Z18" i="8"/>
  <c r="Z17" i="8"/>
  <c r="Z16" i="8"/>
  <c r="Z15" i="8"/>
  <c r="Z14" i="8"/>
  <c r="Z13" i="8"/>
  <c r="Z12" i="8"/>
  <c r="Z11" i="8"/>
  <c r="Z10" i="8"/>
  <c r="Z9" i="8"/>
  <c r="Z8" i="8"/>
  <c r="Z7" i="8"/>
  <c r="Z6" i="8"/>
  <c r="Z5" i="8"/>
  <c r="Z4" i="8"/>
  <c r="V809" i="8"/>
  <c r="V808" i="8"/>
  <c r="V807" i="8"/>
  <c r="V806" i="8"/>
  <c r="V805" i="8"/>
  <c r="V804" i="8"/>
  <c r="V803" i="8"/>
  <c r="V802" i="8"/>
  <c r="V801" i="8"/>
  <c r="V800" i="8"/>
  <c r="V799" i="8"/>
  <c r="V798" i="8"/>
  <c r="V797" i="8"/>
  <c r="V796" i="8"/>
  <c r="V795" i="8"/>
  <c r="V794" i="8"/>
  <c r="V793" i="8"/>
  <c r="V792" i="8"/>
  <c r="V791" i="8"/>
  <c r="V790" i="8"/>
  <c r="V789" i="8"/>
  <c r="V788" i="8"/>
  <c r="V787" i="8"/>
  <c r="V786" i="8"/>
  <c r="V785" i="8"/>
  <c r="V784" i="8"/>
  <c r="V783" i="8"/>
  <c r="V782" i="8"/>
  <c r="V781" i="8"/>
  <c r="V780" i="8"/>
  <c r="V779" i="8"/>
  <c r="V778" i="8"/>
  <c r="V777" i="8"/>
  <c r="V776" i="8"/>
  <c r="V775" i="8"/>
  <c r="V774" i="8"/>
  <c r="V773" i="8"/>
  <c r="V772" i="8"/>
  <c r="V771" i="8"/>
  <c r="V770" i="8"/>
  <c r="V769" i="8"/>
  <c r="V768" i="8"/>
  <c r="V767" i="8"/>
  <c r="V766" i="8"/>
  <c r="V765" i="8"/>
  <c r="V764" i="8"/>
  <c r="V763" i="8"/>
  <c r="V762" i="8"/>
  <c r="V761" i="8"/>
  <c r="V760" i="8"/>
  <c r="V759" i="8"/>
  <c r="V758" i="8"/>
  <c r="V757" i="8"/>
  <c r="V756" i="8"/>
  <c r="V755" i="8"/>
  <c r="V754" i="8"/>
  <c r="V753" i="8"/>
  <c r="V752" i="8"/>
  <c r="V751" i="8"/>
  <c r="V750" i="8"/>
  <c r="V749" i="8"/>
  <c r="V748" i="8"/>
  <c r="V747" i="8"/>
  <c r="V746" i="8"/>
  <c r="V745" i="8"/>
  <c r="V744" i="8"/>
  <c r="V743" i="8"/>
  <c r="V742" i="8"/>
  <c r="V741" i="8"/>
  <c r="V740" i="8"/>
  <c r="V739" i="8"/>
  <c r="V738" i="8"/>
  <c r="V737" i="8"/>
  <c r="V736" i="8"/>
  <c r="V735" i="8"/>
  <c r="V734" i="8"/>
  <c r="V733" i="8"/>
  <c r="V732" i="8"/>
  <c r="V731" i="8"/>
  <c r="V730" i="8"/>
  <c r="V729" i="8"/>
  <c r="V728" i="8"/>
  <c r="V727" i="8"/>
  <c r="V726" i="8"/>
  <c r="V725" i="8"/>
  <c r="V724" i="8"/>
  <c r="V723" i="8"/>
  <c r="V722" i="8"/>
  <c r="V721" i="8"/>
  <c r="V720" i="8"/>
  <c r="V719" i="8"/>
  <c r="V718" i="8"/>
  <c r="V717" i="8"/>
  <c r="V716" i="8"/>
  <c r="V715" i="8"/>
  <c r="V714" i="8"/>
  <c r="V713" i="8"/>
  <c r="V712" i="8"/>
  <c r="V711" i="8"/>
  <c r="V710" i="8"/>
  <c r="V709" i="8"/>
  <c r="V708" i="8"/>
  <c r="V707" i="8"/>
  <c r="V706" i="8"/>
  <c r="V705" i="8"/>
  <c r="V704" i="8"/>
  <c r="V703" i="8"/>
  <c r="V702" i="8"/>
  <c r="V701" i="8"/>
  <c r="V700" i="8"/>
  <c r="V699" i="8"/>
  <c r="V698" i="8"/>
  <c r="V697" i="8"/>
  <c r="V696" i="8"/>
  <c r="V695" i="8"/>
  <c r="V694" i="8"/>
  <c r="V693" i="8"/>
  <c r="V692" i="8"/>
  <c r="V691" i="8"/>
  <c r="V690" i="8"/>
  <c r="V689" i="8"/>
  <c r="V688" i="8"/>
  <c r="V687" i="8"/>
  <c r="V686" i="8"/>
  <c r="V685" i="8"/>
  <c r="V684" i="8"/>
  <c r="V683" i="8"/>
  <c r="V682" i="8"/>
  <c r="V681" i="8"/>
  <c r="V680" i="8"/>
  <c r="V679" i="8"/>
  <c r="V678" i="8"/>
  <c r="V677" i="8"/>
  <c r="V676" i="8"/>
  <c r="V675" i="8"/>
  <c r="V674" i="8"/>
  <c r="V673" i="8"/>
  <c r="V672" i="8"/>
  <c r="V671" i="8"/>
  <c r="V670" i="8"/>
  <c r="V669" i="8"/>
  <c r="V668" i="8"/>
  <c r="V667" i="8"/>
  <c r="V666" i="8"/>
  <c r="V665" i="8"/>
  <c r="V664" i="8"/>
  <c r="V663" i="8"/>
  <c r="V662" i="8"/>
  <c r="V661" i="8"/>
  <c r="V660" i="8"/>
  <c r="V659" i="8"/>
  <c r="V658" i="8"/>
  <c r="V657" i="8"/>
  <c r="V656" i="8"/>
  <c r="V655" i="8"/>
  <c r="V654" i="8"/>
  <c r="V653" i="8"/>
  <c r="V652" i="8"/>
  <c r="V651" i="8"/>
  <c r="V650" i="8"/>
  <c r="V649" i="8"/>
  <c r="V648" i="8"/>
  <c r="V647" i="8"/>
  <c r="V646" i="8"/>
  <c r="V645" i="8"/>
  <c r="V644" i="8"/>
  <c r="V643" i="8"/>
  <c r="V642" i="8"/>
  <c r="V641" i="8"/>
  <c r="V640" i="8"/>
  <c r="V639" i="8"/>
  <c r="V638" i="8"/>
  <c r="V637" i="8"/>
  <c r="V636" i="8"/>
  <c r="V635" i="8"/>
  <c r="V634" i="8"/>
  <c r="V633" i="8"/>
  <c r="V632" i="8"/>
  <c r="V631" i="8"/>
  <c r="V630" i="8"/>
  <c r="V629" i="8"/>
  <c r="V628" i="8"/>
  <c r="V627" i="8"/>
  <c r="V626" i="8"/>
  <c r="V625" i="8"/>
  <c r="V624" i="8"/>
  <c r="V623" i="8"/>
  <c r="V622" i="8"/>
  <c r="V620" i="8"/>
  <c r="V619" i="8"/>
  <c r="V618" i="8"/>
  <c r="V617" i="8"/>
  <c r="V616" i="8"/>
  <c r="V615" i="8"/>
  <c r="V614" i="8"/>
  <c r="V613" i="8"/>
  <c r="V612" i="8"/>
  <c r="V611" i="8"/>
  <c r="V610" i="8"/>
  <c r="V609" i="8"/>
  <c r="V608" i="8"/>
  <c r="V607" i="8"/>
  <c r="V606" i="8"/>
  <c r="V605" i="8"/>
  <c r="V604" i="8"/>
  <c r="V603" i="8"/>
  <c r="V602" i="8"/>
  <c r="V601" i="8"/>
  <c r="V600" i="8"/>
  <c r="V599" i="8"/>
  <c r="V598" i="8"/>
  <c r="V597" i="8"/>
  <c r="V596" i="8"/>
  <c r="V595" i="8"/>
  <c r="V594" i="8"/>
  <c r="V593" i="8"/>
  <c r="V592" i="8"/>
  <c r="V591" i="8"/>
  <c r="V590" i="8"/>
  <c r="V589" i="8"/>
  <c r="V588" i="8"/>
  <c r="V587" i="8"/>
  <c r="V586" i="8"/>
  <c r="V585" i="8"/>
  <c r="V584" i="8"/>
  <c r="V583" i="8"/>
  <c r="V582" i="8"/>
  <c r="V581" i="8"/>
  <c r="V580" i="8"/>
  <c r="V579" i="8"/>
  <c r="V578" i="8"/>
  <c r="V577" i="8"/>
  <c r="V576" i="8"/>
  <c r="V575" i="8"/>
  <c r="V574" i="8"/>
  <c r="V573" i="8"/>
  <c r="V572" i="8"/>
  <c r="V571" i="8"/>
  <c r="V570" i="8"/>
  <c r="V569" i="8"/>
  <c r="V568" i="8"/>
  <c r="V567" i="8"/>
  <c r="V566" i="8"/>
  <c r="V565" i="8"/>
  <c r="V564" i="8"/>
  <c r="V563" i="8"/>
  <c r="V562" i="8"/>
  <c r="V561" i="8"/>
  <c r="V560" i="8"/>
  <c r="V559" i="8"/>
  <c r="V558" i="8"/>
  <c r="V557" i="8"/>
  <c r="V556" i="8"/>
  <c r="V555" i="8"/>
  <c r="V554" i="8"/>
  <c r="V553" i="8"/>
  <c r="V552" i="8"/>
  <c r="V551" i="8"/>
  <c r="V550" i="8"/>
  <c r="V549" i="8"/>
  <c r="V548" i="8"/>
  <c r="V547" i="8"/>
  <c r="V546" i="8"/>
  <c r="V545" i="8"/>
  <c r="V544" i="8"/>
  <c r="V543" i="8"/>
  <c r="V542" i="8"/>
  <c r="V541" i="8"/>
  <c r="V540" i="8"/>
  <c r="V539" i="8"/>
  <c r="V538" i="8"/>
  <c r="V537" i="8"/>
  <c r="V536" i="8"/>
  <c r="V535" i="8"/>
  <c r="V534" i="8"/>
  <c r="V533" i="8"/>
  <c r="V532" i="8"/>
  <c r="V531" i="8"/>
  <c r="V530" i="8"/>
  <c r="V529" i="8"/>
  <c r="V528" i="8"/>
  <c r="V527" i="8"/>
  <c r="V526" i="8"/>
  <c r="V525" i="8"/>
  <c r="V524" i="8"/>
  <c r="V523" i="8"/>
  <c r="V522" i="8"/>
  <c r="V521" i="8"/>
  <c r="V520" i="8"/>
  <c r="V519" i="8"/>
  <c r="V518" i="8"/>
  <c r="V517" i="8"/>
  <c r="V516" i="8"/>
  <c r="V515" i="8"/>
  <c r="V514" i="8"/>
  <c r="V513" i="8"/>
  <c r="V512" i="8"/>
  <c r="V511" i="8"/>
  <c r="V510" i="8"/>
  <c r="V509" i="8"/>
  <c r="V508" i="8"/>
  <c r="V507" i="8"/>
  <c r="V506" i="8"/>
  <c r="V505" i="8"/>
  <c r="V504" i="8"/>
  <c r="V503" i="8"/>
  <c r="V502" i="8"/>
  <c r="V501" i="8"/>
  <c r="V500" i="8"/>
  <c r="V499" i="8"/>
  <c r="V498" i="8"/>
  <c r="V497" i="8"/>
  <c r="V496" i="8"/>
  <c r="V495" i="8"/>
  <c r="V494" i="8"/>
  <c r="V493" i="8"/>
  <c r="V492" i="8"/>
  <c r="V491" i="8"/>
  <c r="V490" i="8"/>
  <c r="V489" i="8"/>
  <c r="V488" i="8"/>
  <c r="V487" i="8"/>
  <c r="V486" i="8"/>
  <c r="V485" i="8"/>
  <c r="V484" i="8"/>
  <c r="V483" i="8"/>
  <c r="V482" i="8"/>
  <c r="V481" i="8"/>
  <c r="V480" i="8"/>
  <c r="V479" i="8"/>
  <c r="V478" i="8"/>
  <c r="V477" i="8"/>
  <c r="V476" i="8"/>
  <c r="V475" i="8"/>
  <c r="V474" i="8"/>
  <c r="V473" i="8"/>
  <c r="V472" i="8"/>
  <c r="V471" i="8"/>
  <c r="V470" i="8"/>
  <c r="V469" i="8"/>
  <c r="V468" i="8"/>
  <c r="V467" i="8"/>
  <c r="V466" i="8"/>
  <c r="V465" i="8"/>
  <c r="V464" i="8"/>
  <c r="V463" i="8"/>
  <c r="V462" i="8"/>
  <c r="V461" i="8"/>
  <c r="V460" i="8"/>
  <c r="V459" i="8"/>
  <c r="V458" i="8"/>
  <c r="V457" i="8"/>
  <c r="V456" i="8"/>
  <c r="V455" i="8"/>
  <c r="V454" i="8"/>
  <c r="V453" i="8"/>
  <c r="V452" i="8"/>
  <c r="V451" i="8"/>
  <c r="V450" i="8"/>
  <c r="V449" i="8"/>
  <c r="V448" i="8"/>
  <c r="V447" i="8"/>
  <c r="V446" i="8"/>
  <c r="V445" i="8"/>
  <c r="V444" i="8"/>
  <c r="V443" i="8"/>
  <c r="V442" i="8"/>
  <c r="V441" i="8"/>
  <c r="V440" i="8"/>
  <c r="V439" i="8"/>
  <c r="V438" i="8"/>
  <c r="V437" i="8"/>
  <c r="V436" i="8"/>
  <c r="V435" i="8"/>
  <c r="V434" i="8"/>
  <c r="V433" i="8"/>
  <c r="V432" i="8"/>
  <c r="V431" i="8"/>
  <c r="V430" i="8"/>
  <c r="V429" i="8"/>
  <c r="V428" i="8"/>
  <c r="V427" i="8"/>
  <c r="V426" i="8"/>
  <c r="V425" i="8"/>
  <c r="V424" i="8"/>
  <c r="V423" i="8"/>
  <c r="V422" i="8"/>
  <c r="V421" i="8"/>
  <c r="V420" i="8"/>
  <c r="V419" i="8"/>
  <c r="V418" i="8"/>
  <c r="V417" i="8"/>
  <c r="V416" i="8"/>
  <c r="V415" i="8"/>
  <c r="V414" i="8"/>
  <c r="V413" i="8"/>
  <c r="V412" i="8"/>
  <c r="V411" i="8"/>
  <c r="V410" i="8"/>
  <c r="V409" i="8"/>
  <c r="V408" i="8"/>
  <c r="V407" i="8"/>
  <c r="V406" i="8"/>
  <c r="V405" i="8"/>
  <c r="V404" i="8"/>
  <c r="V403" i="8"/>
  <c r="V402" i="8"/>
  <c r="V401" i="8"/>
  <c r="V400" i="8"/>
  <c r="V399" i="8"/>
  <c r="V398" i="8"/>
  <c r="V397" i="8"/>
  <c r="V396" i="8"/>
  <c r="V395" i="8"/>
  <c r="V394" i="8"/>
  <c r="V393" i="8"/>
  <c r="V392" i="8"/>
  <c r="V391" i="8"/>
  <c r="V390" i="8"/>
  <c r="V389" i="8"/>
  <c r="V388" i="8"/>
  <c r="V387" i="8"/>
  <c r="V386" i="8"/>
  <c r="V385" i="8"/>
  <c r="V384" i="8"/>
  <c r="V383" i="8"/>
  <c r="V382" i="8"/>
  <c r="V381" i="8"/>
  <c r="V380" i="8"/>
  <c r="V379" i="8"/>
  <c r="V378" i="8"/>
  <c r="V377" i="8"/>
  <c r="V376" i="8"/>
  <c r="V375" i="8"/>
  <c r="V374" i="8"/>
  <c r="V373" i="8"/>
  <c r="V372" i="8"/>
  <c r="V371" i="8"/>
  <c r="V370" i="8"/>
  <c r="V369" i="8"/>
  <c r="V368" i="8"/>
  <c r="V367" i="8"/>
  <c r="V366" i="8"/>
  <c r="V365" i="8"/>
  <c r="V364" i="8"/>
  <c r="V363" i="8"/>
  <c r="V362" i="8"/>
  <c r="V361" i="8"/>
  <c r="V360" i="8"/>
  <c r="V359" i="8"/>
  <c r="V358" i="8"/>
  <c r="V357" i="8"/>
  <c r="V356" i="8"/>
  <c r="V355" i="8"/>
  <c r="V354" i="8"/>
  <c r="V353" i="8"/>
  <c r="V352" i="8"/>
  <c r="V351" i="8"/>
  <c r="V350" i="8"/>
  <c r="V349" i="8"/>
  <c r="V348" i="8"/>
  <c r="V347" i="8"/>
  <c r="V346" i="8"/>
  <c r="V345" i="8"/>
  <c r="V344" i="8"/>
  <c r="V343" i="8"/>
  <c r="V342" i="8"/>
  <c r="V341" i="8"/>
  <c r="V340" i="8"/>
  <c r="V339" i="8"/>
  <c r="V338" i="8"/>
  <c r="V337" i="8"/>
  <c r="V336" i="8"/>
  <c r="V335" i="8"/>
  <c r="V334" i="8"/>
  <c r="V333" i="8"/>
  <c r="V332" i="8"/>
  <c r="V331" i="8"/>
  <c r="V330" i="8"/>
  <c r="V329" i="8"/>
  <c r="V328" i="8"/>
  <c r="V327" i="8"/>
  <c r="V326" i="8"/>
  <c r="V325" i="8"/>
  <c r="V324" i="8"/>
  <c r="V323" i="8"/>
  <c r="V322" i="8"/>
  <c r="V321" i="8"/>
  <c r="V320" i="8"/>
  <c r="V319" i="8"/>
  <c r="V318" i="8"/>
  <c r="V317" i="8"/>
  <c r="V316" i="8"/>
  <c r="V315" i="8"/>
  <c r="V314" i="8"/>
  <c r="V313" i="8"/>
  <c r="V312" i="8"/>
  <c r="V311" i="8"/>
  <c r="V310" i="8"/>
  <c r="V309" i="8"/>
  <c r="V308" i="8"/>
  <c r="V307" i="8"/>
  <c r="V306" i="8"/>
  <c r="V305" i="8"/>
  <c r="V304" i="8"/>
  <c r="V303" i="8"/>
  <c r="V302" i="8"/>
  <c r="V301" i="8"/>
  <c r="V300" i="8"/>
  <c r="V299" i="8"/>
  <c r="V298" i="8"/>
  <c r="V297" i="8"/>
  <c r="V296" i="8"/>
  <c r="V295" i="8"/>
  <c r="V294" i="8"/>
  <c r="V293" i="8"/>
  <c r="V292" i="8"/>
  <c r="V291" i="8"/>
  <c r="V290" i="8"/>
  <c r="V289" i="8"/>
  <c r="V288" i="8"/>
  <c r="V287" i="8"/>
  <c r="V286" i="8"/>
  <c r="V285" i="8"/>
  <c r="V284" i="8"/>
  <c r="V283" i="8"/>
  <c r="V282" i="8"/>
  <c r="V281" i="8"/>
  <c r="V280" i="8"/>
  <c r="V279" i="8"/>
  <c r="V278" i="8"/>
  <c r="V277" i="8"/>
  <c r="V276" i="8"/>
  <c r="V275" i="8"/>
  <c r="V274" i="8"/>
  <c r="V273" i="8"/>
  <c r="V272" i="8"/>
  <c r="V271" i="8"/>
  <c r="V270" i="8"/>
  <c r="V269" i="8"/>
  <c r="V268" i="8"/>
  <c r="V267" i="8"/>
  <c r="V266" i="8"/>
  <c r="V265" i="8"/>
  <c r="V264" i="8"/>
  <c r="V263" i="8"/>
  <c r="V262" i="8"/>
  <c r="V261" i="8"/>
  <c r="V260" i="8"/>
  <c r="V259" i="8"/>
  <c r="V258" i="8"/>
  <c r="V257" i="8"/>
  <c r="V256" i="8"/>
  <c r="V255" i="8"/>
  <c r="V254" i="8"/>
  <c r="V253" i="8"/>
  <c r="V252" i="8"/>
  <c r="V251" i="8"/>
  <c r="V250" i="8"/>
  <c r="V249" i="8"/>
  <c r="V248" i="8"/>
  <c r="V247" i="8"/>
  <c r="V246" i="8"/>
  <c r="V245" i="8"/>
  <c r="V244" i="8"/>
  <c r="V243" i="8"/>
  <c r="V242" i="8"/>
  <c r="V241" i="8"/>
  <c r="V240" i="8"/>
  <c r="V239" i="8"/>
  <c r="V238" i="8"/>
  <c r="V237" i="8"/>
  <c r="V236" i="8"/>
  <c r="V235" i="8"/>
  <c r="V234" i="8"/>
  <c r="V233" i="8"/>
  <c r="V232" i="8"/>
  <c r="V231" i="8"/>
  <c r="V230" i="8"/>
  <c r="V229" i="8"/>
  <c r="V228" i="8"/>
  <c r="V227" i="8"/>
  <c r="V226" i="8"/>
  <c r="V225" i="8"/>
  <c r="V224" i="8"/>
  <c r="V223" i="8"/>
  <c r="V222" i="8"/>
  <c r="V221" i="8"/>
  <c r="V220" i="8"/>
  <c r="V219" i="8"/>
  <c r="V218" i="8"/>
  <c r="V217" i="8"/>
  <c r="V216" i="8"/>
  <c r="V215" i="8"/>
  <c r="V214" i="8"/>
  <c r="V213" i="8"/>
  <c r="V212" i="8"/>
  <c r="V211" i="8"/>
  <c r="V210" i="8"/>
  <c r="V209" i="8"/>
  <c r="V208" i="8"/>
  <c r="V207" i="8"/>
  <c r="V206" i="8"/>
  <c r="V205" i="8"/>
  <c r="V204" i="8"/>
  <c r="V203" i="8"/>
  <c r="V202" i="8"/>
  <c r="V201" i="8"/>
  <c r="V200" i="8"/>
  <c r="V199" i="8"/>
  <c r="V198" i="8"/>
  <c r="V197" i="8"/>
  <c r="V196" i="8"/>
  <c r="V195" i="8"/>
  <c r="V194" i="8"/>
  <c r="V193" i="8"/>
  <c r="V192" i="8"/>
  <c r="V191" i="8"/>
  <c r="V190" i="8"/>
  <c r="V189" i="8"/>
  <c r="V188" i="8"/>
  <c r="V187" i="8"/>
  <c r="V186" i="8"/>
  <c r="V185" i="8"/>
  <c r="V184" i="8"/>
  <c r="V183" i="8"/>
  <c r="V182" i="8"/>
  <c r="V181" i="8"/>
  <c r="V180" i="8"/>
  <c r="V179" i="8"/>
  <c r="V178" i="8"/>
  <c r="V177" i="8"/>
  <c r="V176" i="8"/>
  <c r="V175" i="8"/>
  <c r="V174" i="8"/>
  <c r="V173" i="8"/>
  <c r="V172" i="8"/>
  <c r="V171" i="8"/>
  <c r="V170" i="8"/>
  <c r="V169" i="8"/>
  <c r="V168" i="8"/>
  <c r="V167" i="8"/>
  <c r="V166" i="8"/>
  <c r="V165" i="8"/>
  <c r="V164" i="8"/>
  <c r="V163" i="8"/>
  <c r="V162" i="8"/>
  <c r="V161" i="8"/>
  <c r="V160" i="8"/>
  <c r="V159" i="8"/>
  <c r="V158" i="8"/>
  <c r="V157" i="8"/>
  <c r="V156" i="8"/>
  <c r="V155" i="8"/>
  <c r="V154" i="8"/>
  <c r="V153" i="8"/>
  <c r="V152" i="8"/>
  <c r="V151" i="8"/>
  <c r="V150" i="8"/>
  <c r="V149" i="8"/>
  <c r="V148" i="8"/>
  <c r="V147" i="8"/>
  <c r="V146" i="8"/>
  <c r="V145" i="8"/>
  <c r="V144" i="8"/>
  <c r="V143" i="8"/>
  <c r="V142" i="8"/>
  <c r="V141" i="8"/>
  <c r="V140" i="8"/>
  <c r="V139" i="8"/>
  <c r="V138" i="8"/>
  <c r="V137" i="8"/>
  <c r="V136" i="8"/>
  <c r="V135" i="8"/>
  <c r="V134" i="8"/>
  <c r="V133" i="8"/>
  <c r="V132" i="8"/>
  <c r="V131" i="8"/>
  <c r="V130" i="8"/>
  <c r="V129" i="8"/>
  <c r="V128" i="8"/>
  <c r="V127" i="8"/>
  <c r="V126" i="8"/>
  <c r="V125" i="8"/>
  <c r="V124" i="8"/>
  <c r="V123" i="8"/>
  <c r="V122" i="8"/>
  <c r="V121" i="8"/>
  <c r="V120" i="8"/>
  <c r="V119" i="8"/>
  <c r="V118" i="8"/>
  <c r="V117" i="8"/>
  <c r="V116" i="8"/>
  <c r="V115" i="8"/>
  <c r="V114" i="8"/>
  <c r="V113" i="8"/>
  <c r="V112" i="8"/>
  <c r="V111" i="8"/>
  <c r="V110" i="8"/>
  <c r="V109" i="8"/>
  <c r="V108" i="8"/>
  <c r="V107" i="8"/>
  <c r="V106" i="8"/>
  <c r="V105" i="8"/>
  <c r="V104" i="8"/>
  <c r="V103" i="8"/>
  <c r="V102" i="8"/>
  <c r="V101" i="8"/>
  <c r="V100" i="8"/>
  <c r="V99" i="8"/>
  <c r="V98" i="8"/>
  <c r="V97" i="8"/>
  <c r="V96" i="8"/>
  <c r="V95" i="8"/>
  <c r="V94" i="8"/>
  <c r="V93" i="8"/>
  <c r="V92" i="8"/>
  <c r="V91" i="8"/>
  <c r="V90" i="8"/>
  <c r="V89" i="8"/>
  <c r="V88" i="8"/>
  <c r="V87" i="8"/>
  <c r="V86" i="8"/>
  <c r="V85" i="8"/>
  <c r="V84" i="8"/>
  <c r="V83" i="8"/>
  <c r="V82" i="8"/>
  <c r="V81" i="8"/>
  <c r="V80" i="8"/>
  <c r="V79" i="8"/>
  <c r="V78" i="8"/>
  <c r="V77" i="8"/>
  <c r="V76" i="8"/>
  <c r="V75" i="8"/>
  <c r="V74" i="8"/>
  <c r="V73" i="8"/>
  <c r="V72" i="8"/>
  <c r="V71" i="8"/>
  <c r="V70" i="8"/>
  <c r="V69" i="8"/>
  <c r="V68" i="8"/>
  <c r="V67" i="8"/>
  <c r="V66" i="8"/>
  <c r="V65" i="8"/>
  <c r="V64" i="8"/>
  <c r="V63" i="8"/>
  <c r="V62" i="8"/>
  <c r="V61" i="8"/>
  <c r="V60" i="8"/>
  <c r="V59" i="8"/>
  <c r="V58" i="8"/>
  <c r="V57" i="8"/>
  <c r="V56" i="8"/>
  <c r="V55" i="8"/>
  <c r="V54" i="8"/>
  <c r="V53" i="8"/>
  <c r="V52" i="8"/>
  <c r="V51" i="8"/>
  <c r="V50" i="8"/>
  <c r="V49" i="8"/>
  <c r="V48" i="8"/>
  <c r="V47" i="8"/>
  <c r="V46" i="8"/>
  <c r="V45" i="8"/>
  <c r="V44" i="8"/>
  <c r="V43" i="8"/>
  <c r="V42" i="8"/>
  <c r="V41" i="8"/>
  <c r="V40" i="8"/>
  <c r="V39" i="8"/>
  <c r="V38" i="8"/>
  <c r="V37" i="8"/>
  <c r="V36" i="8"/>
  <c r="V35" i="8"/>
  <c r="V34" i="8"/>
  <c r="V33" i="8"/>
  <c r="V32" i="8"/>
  <c r="V31" i="8"/>
  <c r="V30" i="8"/>
  <c r="V29" i="8"/>
  <c r="V28" i="8"/>
  <c r="V27" i="8"/>
  <c r="V26" i="8"/>
  <c r="V25" i="8"/>
  <c r="V24" i="8"/>
  <c r="V23" i="8"/>
  <c r="V22" i="8"/>
  <c r="V21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V6" i="8"/>
  <c r="V5" i="8"/>
  <c r="V4" i="8"/>
  <c r="R809" i="8"/>
  <c r="R808" i="8"/>
  <c r="R807" i="8"/>
  <c r="R806" i="8"/>
  <c r="R805" i="8"/>
  <c r="R804" i="8"/>
  <c r="R803" i="8"/>
  <c r="R802" i="8"/>
  <c r="R801" i="8"/>
  <c r="R800" i="8"/>
  <c r="R799" i="8"/>
  <c r="R798" i="8"/>
  <c r="R797" i="8"/>
  <c r="R796" i="8"/>
  <c r="R795" i="8"/>
  <c r="R794" i="8"/>
  <c r="R793" i="8"/>
  <c r="R792" i="8"/>
  <c r="R791" i="8"/>
  <c r="R790" i="8"/>
  <c r="R789" i="8"/>
  <c r="R788" i="8"/>
  <c r="R787" i="8"/>
  <c r="R786" i="8"/>
  <c r="R785" i="8"/>
  <c r="R784" i="8"/>
  <c r="R783" i="8"/>
  <c r="R782" i="8"/>
  <c r="R781" i="8"/>
  <c r="R780" i="8"/>
  <c r="R779" i="8"/>
  <c r="R778" i="8"/>
  <c r="R777" i="8"/>
  <c r="R776" i="8"/>
  <c r="R775" i="8"/>
  <c r="R774" i="8"/>
  <c r="R773" i="8"/>
  <c r="R772" i="8"/>
  <c r="R771" i="8"/>
  <c r="R770" i="8"/>
  <c r="R769" i="8"/>
  <c r="R768" i="8"/>
  <c r="R767" i="8"/>
  <c r="R766" i="8"/>
  <c r="R765" i="8"/>
  <c r="R764" i="8"/>
  <c r="R763" i="8"/>
  <c r="R762" i="8"/>
  <c r="R761" i="8"/>
  <c r="R760" i="8"/>
  <c r="R759" i="8"/>
  <c r="R758" i="8"/>
  <c r="R757" i="8"/>
  <c r="R756" i="8"/>
  <c r="R755" i="8"/>
  <c r="R754" i="8"/>
  <c r="R753" i="8"/>
  <c r="R752" i="8"/>
  <c r="R751" i="8"/>
  <c r="R750" i="8"/>
  <c r="R749" i="8"/>
  <c r="R748" i="8"/>
  <c r="R747" i="8"/>
  <c r="R746" i="8"/>
  <c r="R745" i="8"/>
  <c r="R744" i="8"/>
  <c r="R743" i="8"/>
  <c r="R742" i="8"/>
  <c r="R741" i="8"/>
  <c r="R740" i="8"/>
  <c r="R739" i="8"/>
  <c r="R738" i="8"/>
  <c r="R737" i="8"/>
  <c r="R736" i="8"/>
  <c r="R735" i="8"/>
  <c r="R734" i="8"/>
  <c r="R733" i="8"/>
  <c r="R732" i="8"/>
  <c r="R731" i="8"/>
  <c r="R730" i="8"/>
  <c r="R729" i="8"/>
  <c r="R728" i="8"/>
  <c r="R727" i="8"/>
  <c r="R726" i="8"/>
  <c r="R725" i="8"/>
  <c r="R724" i="8"/>
  <c r="R723" i="8"/>
  <c r="R722" i="8"/>
  <c r="R721" i="8"/>
  <c r="R720" i="8"/>
  <c r="R719" i="8"/>
  <c r="R718" i="8"/>
  <c r="R717" i="8"/>
  <c r="R716" i="8"/>
  <c r="R715" i="8"/>
  <c r="R714" i="8"/>
  <c r="R713" i="8"/>
  <c r="R712" i="8"/>
  <c r="R711" i="8"/>
  <c r="R710" i="8"/>
  <c r="R709" i="8"/>
  <c r="R708" i="8"/>
  <c r="R707" i="8"/>
  <c r="R706" i="8"/>
  <c r="R705" i="8"/>
  <c r="R704" i="8"/>
  <c r="R703" i="8"/>
  <c r="R702" i="8"/>
  <c r="R701" i="8"/>
  <c r="R700" i="8"/>
  <c r="R699" i="8"/>
  <c r="R698" i="8"/>
  <c r="R697" i="8"/>
  <c r="R696" i="8"/>
  <c r="R695" i="8"/>
  <c r="R694" i="8"/>
  <c r="R693" i="8"/>
  <c r="R692" i="8"/>
  <c r="R691" i="8"/>
  <c r="R690" i="8"/>
  <c r="R689" i="8"/>
  <c r="R688" i="8"/>
  <c r="R687" i="8"/>
  <c r="R686" i="8"/>
  <c r="R685" i="8"/>
  <c r="R684" i="8"/>
  <c r="R683" i="8"/>
  <c r="R682" i="8"/>
  <c r="R681" i="8"/>
  <c r="R680" i="8"/>
  <c r="R679" i="8"/>
  <c r="R678" i="8"/>
  <c r="R677" i="8"/>
  <c r="R676" i="8"/>
  <c r="R675" i="8"/>
  <c r="R674" i="8"/>
  <c r="R673" i="8"/>
  <c r="R672" i="8"/>
  <c r="R671" i="8"/>
  <c r="R670" i="8"/>
  <c r="R669" i="8"/>
  <c r="R668" i="8"/>
  <c r="R667" i="8"/>
  <c r="R666" i="8"/>
  <c r="R665" i="8"/>
  <c r="R664" i="8"/>
  <c r="R663" i="8"/>
  <c r="R662" i="8"/>
  <c r="R661" i="8"/>
  <c r="R660" i="8"/>
  <c r="R659" i="8"/>
  <c r="R658" i="8"/>
  <c r="R657" i="8"/>
  <c r="R656" i="8"/>
  <c r="R655" i="8"/>
  <c r="R654" i="8"/>
  <c r="R653" i="8"/>
  <c r="R652" i="8"/>
  <c r="R651" i="8"/>
  <c r="R650" i="8"/>
  <c r="R649" i="8"/>
  <c r="R648" i="8"/>
  <c r="R647" i="8"/>
  <c r="R646" i="8"/>
  <c r="R645" i="8"/>
  <c r="R644" i="8"/>
  <c r="R643" i="8"/>
  <c r="R642" i="8"/>
  <c r="R641" i="8"/>
  <c r="R640" i="8"/>
  <c r="R639" i="8"/>
  <c r="R638" i="8"/>
  <c r="R637" i="8"/>
  <c r="R636" i="8"/>
  <c r="R635" i="8"/>
  <c r="R634" i="8"/>
  <c r="R633" i="8"/>
  <c r="R632" i="8"/>
  <c r="R631" i="8"/>
  <c r="R630" i="8"/>
  <c r="R629" i="8"/>
  <c r="R628" i="8"/>
  <c r="R627" i="8"/>
  <c r="R626" i="8"/>
  <c r="R625" i="8"/>
  <c r="R624" i="8"/>
  <c r="R623" i="8"/>
  <c r="R622" i="8"/>
  <c r="R621" i="8"/>
  <c r="R620" i="8"/>
  <c r="R619" i="8"/>
  <c r="R618" i="8"/>
  <c r="R617" i="8"/>
  <c r="R616" i="8"/>
  <c r="R615" i="8"/>
  <c r="R614" i="8"/>
  <c r="R613" i="8"/>
  <c r="R612" i="8"/>
  <c r="R611" i="8"/>
  <c r="R610" i="8"/>
  <c r="R609" i="8"/>
  <c r="R608" i="8"/>
  <c r="R607" i="8"/>
  <c r="R606" i="8"/>
  <c r="R605" i="8"/>
  <c r="R604" i="8"/>
  <c r="R603" i="8"/>
  <c r="R602" i="8"/>
  <c r="R601" i="8"/>
  <c r="R600" i="8"/>
  <c r="R599" i="8"/>
  <c r="R598" i="8"/>
  <c r="R597" i="8"/>
  <c r="R596" i="8"/>
  <c r="R595" i="8"/>
  <c r="R594" i="8"/>
  <c r="R593" i="8"/>
  <c r="R592" i="8"/>
  <c r="R591" i="8"/>
  <c r="R590" i="8"/>
  <c r="R589" i="8"/>
  <c r="R588" i="8"/>
  <c r="R587" i="8"/>
  <c r="R586" i="8"/>
  <c r="R585" i="8"/>
  <c r="R584" i="8"/>
  <c r="R583" i="8"/>
  <c r="R582" i="8"/>
  <c r="R581" i="8"/>
  <c r="R580" i="8"/>
  <c r="R579" i="8"/>
  <c r="R578" i="8"/>
  <c r="R577" i="8"/>
  <c r="R576" i="8"/>
  <c r="R575" i="8"/>
  <c r="R574" i="8"/>
  <c r="R573" i="8"/>
  <c r="R572" i="8"/>
  <c r="R571" i="8"/>
  <c r="R570" i="8"/>
  <c r="R569" i="8"/>
  <c r="R568" i="8"/>
  <c r="R567" i="8"/>
  <c r="R566" i="8"/>
  <c r="R565" i="8"/>
  <c r="R564" i="8"/>
  <c r="R563" i="8"/>
  <c r="R562" i="8"/>
  <c r="R561" i="8"/>
  <c r="R560" i="8"/>
  <c r="R559" i="8"/>
  <c r="R558" i="8"/>
  <c r="R557" i="8"/>
  <c r="R556" i="8"/>
  <c r="R555" i="8"/>
  <c r="R554" i="8"/>
  <c r="R553" i="8"/>
  <c r="R552" i="8"/>
  <c r="R551" i="8"/>
  <c r="R550" i="8"/>
  <c r="R549" i="8"/>
  <c r="R548" i="8"/>
  <c r="R547" i="8"/>
  <c r="R546" i="8"/>
  <c r="R545" i="8"/>
  <c r="R544" i="8"/>
  <c r="R543" i="8"/>
  <c r="R542" i="8"/>
  <c r="R541" i="8"/>
  <c r="R540" i="8"/>
  <c r="R539" i="8"/>
  <c r="R538" i="8"/>
  <c r="R537" i="8"/>
  <c r="R536" i="8"/>
  <c r="R535" i="8"/>
  <c r="R534" i="8"/>
  <c r="R533" i="8"/>
  <c r="R532" i="8"/>
  <c r="R531" i="8"/>
  <c r="R530" i="8"/>
  <c r="R529" i="8"/>
  <c r="R528" i="8"/>
  <c r="R527" i="8"/>
  <c r="R526" i="8"/>
  <c r="R525" i="8"/>
  <c r="R524" i="8"/>
  <c r="R523" i="8"/>
  <c r="R522" i="8"/>
  <c r="R521" i="8"/>
  <c r="R520" i="8"/>
  <c r="R519" i="8"/>
  <c r="R518" i="8"/>
  <c r="R517" i="8"/>
  <c r="R516" i="8"/>
  <c r="R515" i="8"/>
  <c r="R514" i="8"/>
  <c r="R513" i="8"/>
  <c r="R512" i="8"/>
  <c r="R511" i="8"/>
  <c r="R510" i="8"/>
  <c r="R509" i="8"/>
  <c r="R508" i="8"/>
  <c r="R507" i="8"/>
  <c r="R506" i="8"/>
  <c r="R505" i="8"/>
  <c r="R504" i="8"/>
  <c r="R503" i="8"/>
  <c r="R502" i="8"/>
  <c r="R501" i="8"/>
  <c r="R500" i="8"/>
  <c r="R499" i="8"/>
  <c r="R498" i="8"/>
  <c r="R497" i="8"/>
  <c r="R496" i="8"/>
  <c r="R495" i="8"/>
  <c r="R494" i="8"/>
  <c r="R493" i="8"/>
  <c r="R492" i="8"/>
  <c r="R491" i="8"/>
  <c r="R490" i="8"/>
  <c r="R489" i="8"/>
  <c r="R488" i="8"/>
  <c r="R487" i="8"/>
  <c r="R486" i="8"/>
  <c r="R485" i="8"/>
  <c r="R484" i="8"/>
  <c r="R483" i="8"/>
  <c r="R482" i="8"/>
  <c r="R481" i="8"/>
  <c r="R480" i="8"/>
  <c r="R479" i="8"/>
  <c r="R478" i="8"/>
  <c r="R477" i="8"/>
  <c r="R476" i="8"/>
  <c r="R475" i="8"/>
  <c r="R474" i="8"/>
  <c r="R473" i="8"/>
  <c r="R472" i="8"/>
  <c r="R471" i="8"/>
  <c r="R470" i="8"/>
  <c r="R469" i="8"/>
  <c r="R468" i="8"/>
  <c r="R467" i="8"/>
  <c r="R466" i="8"/>
  <c r="R465" i="8"/>
  <c r="R464" i="8"/>
  <c r="R463" i="8"/>
  <c r="R462" i="8"/>
  <c r="R461" i="8"/>
  <c r="R460" i="8"/>
  <c r="R459" i="8"/>
  <c r="R458" i="8"/>
  <c r="R457" i="8"/>
  <c r="R456" i="8"/>
  <c r="R455" i="8"/>
  <c r="R454" i="8"/>
  <c r="R453" i="8"/>
  <c r="R452" i="8"/>
  <c r="R451" i="8"/>
  <c r="R450" i="8"/>
  <c r="R449" i="8"/>
  <c r="R448" i="8"/>
  <c r="R447" i="8"/>
  <c r="R446" i="8"/>
  <c r="R445" i="8"/>
  <c r="R444" i="8"/>
  <c r="R443" i="8"/>
  <c r="R442" i="8"/>
  <c r="R441" i="8"/>
  <c r="R440" i="8"/>
  <c r="R439" i="8"/>
  <c r="R438" i="8"/>
  <c r="R437" i="8"/>
  <c r="R436" i="8"/>
  <c r="R435" i="8"/>
  <c r="R434" i="8"/>
  <c r="R433" i="8"/>
  <c r="R432" i="8"/>
  <c r="R431" i="8"/>
  <c r="R430" i="8"/>
  <c r="R429" i="8"/>
  <c r="R428" i="8"/>
  <c r="R427" i="8"/>
  <c r="R426" i="8"/>
  <c r="R425" i="8"/>
  <c r="R424" i="8"/>
  <c r="R423" i="8"/>
  <c r="R422" i="8"/>
  <c r="R421" i="8"/>
  <c r="R420" i="8"/>
  <c r="R419" i="8"/>
  <c r="R418" i="8"/>
  <c r="R417" i="8"/>
  <c r="R416" i="8"/>
  <c r="R415" i="8"/>
  <c r="R414" i="8"/>
  <c r="R413" i="8"/>
  <c r="R412" i="8"/>
  <c r="R411" i="8"/>
  <c r="R410" i="8"/>
  <c r="R409" i="8"/>
  <c r="R408" i="8"/>
  <c r="R407" i="8"/>
  <c r="R406" i="8"/>
  <c r="R405" i="8"/>
  <c r="R404" i="8"/>
  <c r="R403" i="8"/>
  <c r="R402" i="8"/>
  <c r="R401" i="8"/>
  <c r="R400" i="8"/>
  <c r="R399" i="8"/>
  <c r="R398" i="8"/>
  <c r="R397" i="8"/>
  <c r="R396" i="8"/>
  <c r="R395" i="8"/>
  <c r="R394" i="8"/>
  <c r="R393" i="8"/>
  <c r="R392" i="8"/>
  <c r="R391" i="8"/>
  <c r="R390" i="8"/>
  <c r="R389" i="8"/>
  <c r="R388" i="8"/>
  <c r="R387" i="8"/>
  <c r="R386" i="8"/>
  <c r="R385" i="8"/>
  <c r="R384" i="8"/>
  <c r="R383" i="8"/>
  <c r="R382" i="8"/>
  <c r="R381" i="8"/>
  <c r="R380" i="8"/>
  <c r="R379" i="8"/>
  <c r="R378" i="8"/>
  <c r="R377" i="8"/>
  <c r="R376" i="8"/>
  <c r="R375" i="8"/>
  <c r="R374" i="8"/>
  <c r="R373" i="8"/>
  <c r="R372" i="8"/>
  <c r="R371" i="8"/>
  <c r="R370" i="8"/>
  <c r="R369" i="8"/>
  <c r="R368" i="8"/>
  <c r="R367" i="8"/>
  <c r="R366" i="8"/>
  <c r="R365" i="8"/>
  <c r="R364" i="8"/>
  <c r="R363" i="8"/>
  <c r="R362" i="8"/>
  <c r="R361" i="8"/>
  <c r="R360" i="8"/>
  <c r="R359" i="8"/>
  <c r="R358" i="8"/>
  <c r="R357" i="8"/>
  <c r="R356" i="8"/>
  <c r="R355" i="8"/>
  <c r="R354" i="8"/>
  <c r="R353" i="8"/>
  <c r="R352" i="8"/>
  <c r="R351" i="8"/>
  <c r="R350" i="8"/>
  <c r="R349" i="8"/>
  <c r="R348" i="8"/>
  <c r="R347" i="8"/>
  <c r="R346" i="8"/>
  <c r="R345" i="8"/>
  <c r="R344" i="8"/>
  <c r="R343" i="8"/>
  <c r="R342" i="8"/>
  <c r="R341" i="8"/>
  <c r="R340" i="8"/>
  <c r="R339" i="8"/>
  <c r="R338" i="8"/>
  <c r="R337" i="8"/>
  <c r="R336" i="8"/>
  <c r="R335" i="8"/>
  <c r="R334" i="8"/>
  <c r="R333" i="8"/>
  <c r="R332" i="8"/>
  <c r="R331" i="8"/>
  <c r="R330" i="8"/>
  <c r="R329" i="8"/>
  <c r="R328" i="8"/>
  <c r="R327" i="8"/>
  <c r="R326" i="8"/>
  <c r="R325" i="8"/>
  <c r="R324" i="8"/>
  <c r="R323" i="8"/>
  <c r="R322" i="8"/>
  <c r="R321" i="8"/>
  <c r="R320" i="8"/>
  <c r="R319" i="8"/>
  <c r="R318" i="8"/>
  <c r="R317" i="8"/>
  <c r="R316" i="8"/>
  <c r="R315" i="8"/>
  <c r="R314" i="8"/>
  <c r="R313" i="8"/>
  <c r="R312" i="8"/>
  <c r="R311" i="8"/>
  <c r="R310" i="8"/>
  <c r="R309" i="8"/>
  <c r="R308" i="8"/>
  <c r="R307" i="8"/>
  <c r="R306" i="8"/>
  <c r="R305" i="8"/>
  <c r="R304" i="8"/>
  <c r="R303" i="8"/>
  <c r="R302" i="8"/>
  <c r="R301" i="8"/>
  <c r="R300" i="8"/>
  <c r="R299" i="8"/>
  <c r="R298" i="8"/>
  <c r="R297" i="8"/>
  <c r="R296" i="8"/>
  <c r="R295" i="8"/>
  <c r="R294" i="8"/>
  <c r="R293" i="8"/>
  <c r="R292" i="8"/>
  <c r="R291" i="8"/>
  <c r="R290" i="8"/>
  <c r="R289" i="8"/>
  <c r="R288" i="8"/>
  <c r="R287" i="8"/>
  <c r="R286" i="8"/>
  <c r="R285" i="8"/>
  <c r="R284" i="8"/>
  <c r="R283" i="8"/>
  <c r="R282" i="8"/>
  <c r="R281" i="8"/>
  <c r="R280" i="8"/>
  <c r="R279" i="8"/>
  <c r="R278" i="8"/>
  <c r="R277" i="8"/>
  <c r="R276" i="8"/>
  <c r="R275" i="8"/>
  <c r="R274" i="8"/>
  <c r="R273" i="8"/>
  <c r="R272" i="8"/>
  <c r="R271" i="8"/>
  <c r="R270" i="8"/>
  <c r="R269" i="8"/>
  <c r="R268" i="8"/>
  <c r="R267" i="8"/>
  <c r="R266" i="8"/>
  <c r="R265" i="8"/>
  <c r="R264" i="8"/>
  <c r="R263" i="8"/>
  <c r="R262" i="8"/>
  <c r="R261" i="8"/>
  <c r="R260" i="8"/>
  <c r="R259" i="8"/>
  <c r="R258" i="8"/>
  <c r="R257" i="8"/>
  <c r="R256" i="8"/>
  <c r="R255" i="8"/>
  <c r="R254" i="8"/>
  <c r="R253" i="8"/>
  <c r="R252" i="8"/>
  <c r="R251" i="8"/>
  <c r="R250" i="8"/>
  <c r="R249" i="8"/>
  <c r="R248" i="8"/>
  <c r="R247" i="8"/>
  <c r="R246" i="8"/>
  <c r="R245" i="8"/>
  <c r="R244" i="8"/>
  <c r="R243" i="8"/>
  <c r="R242" i="8"/>
  <c r="R241" i="8"/>
  <c r="R240" i="8"/>
  <c r="R239" i="8"/>
  <c r="R238" i="8"/>
  <c r="R237" i="8"/>
  <c r="R236" i="8"/>
  <c r="R235" i="8"/>
  <c r="R234" i="8"/>
  <c r="R233" i="8"/>
  <c r="R232" i="8"/>
  <c r="R231" i="8"/>
  <c r="R230" i="8"/>
  <c r="R229" i="8"/>
  <c r="R228" i="8"/>
  <c r="R227" i="8"/>
  <c r="R226" i="8"/>
  <c r="R225" i="8"/>
  <c r="R224" i="8"/>
  <c r="R223" i="8"/>
  <c r="R222" i="8"/>
  <c r="R221" i="8"/>
  <c r="R220" i="8"/>
  <c r="R219" i="8"/>
  <c r="R218" i="8"/>
  <c r="R217" i="8"/>
  <c r="R216" i="8"/>
  <c r="R215" i="8"/>
  <c r="R214" i="8"/>
  <c r="R213" i="8"/>
  <c r="R212" i="8"/>
  <c r="R211" i="8"/>
  <c r="R210" i="8"/>
  <c r="R209" i="8"/>
  <c r="R208" i="8"/>
  <c r="R207" i="8"/>
  <c r="R206" i="8"/>
  <c r="R205" i="8"/>
  <c r="R204" i="8"/>
  <c r="R203" i="8"/>
  <c r="R202" i="8"/>
  <c r="R201" i="8"/>
  <c r="R200" i="8"/>
  <c r="R199" i="8"/>
  <c r="R198" i="8"/>
  <c r="R197" i="8"/>
  <c r="R196" i="8"/>
  <c r="R195" i="8"/>
  <c r="R194" i="8"/>
  <c r="R193" i="8"/>
  <c r="R192" i="8"/>
  <c r="R191" i="8"/>
  <c r="R190" i="8"/>
  <c r="R189" i="8"/>
  <c r="R188" i="8"/>
  <c r="R187" i="8"/>
  <c r="R186" i="8"/>
  <c r="R185" i="8"/>
  <c r="R184" i="8"/>
  <c r="R183" i="8"/>
  <c r="R182" i="8"/>
  <c r="R181" i="8"/>
  <c r="R180" i="8"/>
  <c r="R179" i="8"/>
  <c r="R178" i="8"/>
  <c r="R177" i="8"/>
  <c r="R176" i="8"/>
  <c r="R175" i="8"/>
  <c r="R174" i="8"/>
  <c r="R173" i="8"/>
  <c r="R172" i="8"/>
  <c r="R171" i="8"/>
  <c r="R170" i="8"/>
  <c r="R169" i="8"/>
  <c r="R168" i="8"/>
  <c r="R167" i="8"/>
  <c r="R166" i="8"/>
  <c r="R165" i="8"/>
  <c r="R164" i="8"/>
  <c r="R163" i="8"/>
  <c r="R162" i="8"/>
  <c r="R161" i="8"/>
  <c r="R160" i="8"/>
  <c r="R159" i="8"/>
  <c r="R158" i="8"/>
  <c r="R157" i="8"/>
  <c r="R156" i="8"/>
  <c r="R155" i="8"/>
  <c r="R154" i="8"/>
  <c r="R153" i="8"/>
  <c r="R152" i="8"/>
  <c r="R151" i="8"/>
  <c r="R150" i="8"/>
  <c r="R149" i="8"/>
  <c r="R148" i="8"/>
  <c r="R147" i="8"/>
  <c r="R146" i="8"/>
  <c r="R145" i="8"/>
  <c r="R144" i="8"/>
  <c r="R143" i="8"/>
  <c r="R142" i="8"/>
  <c r="R141" i="8"/>
  <c r="R140" i="8"/>
  <c r="R139" i="8"/>
  <c r="R138" i="8"/>
  <c r="R137" i="8"/>
  <c r="R136" i="8"/>
  <c r="R135" i="8"/>
  <c r="R134" i="8"/>
  <c r="R133" i="8"/>
  <c r="R132" i="8"/>
  <c r="R131" i="8"/>
  <c r="R130" i="8"/>
  <c r="R129" i="8"/>
  <c r="R128" i="8"/>
  <c r="R127" i="8"/>
  <c r="R126" i="8"/>
  <c r="R125" i="8"/>
  <c r="R124" i="8"/>
  <c r="R123" i="8"/>
  <c r="R122" i="8"/>
  <c r="R121" i="8"/>
  <c r="R120" i="8"/>
  <c r="R119" i="8"/>
  <c r="R118" i="8"/>
  <c r="R117" i="8"/>
  <c r="R116" i="8"/>
  <c r="R115" i="8"/>
  <c r="R114" i="8"/>
  <c r="R113" i="8"/>
  <c r="R112" i="8"/>
  <c r="R111" i="8"/>
  <c r="R110" i="8"/>
  <c r="R109" i="8"/>
  <c r="R108" i="8"/>
  <c r="R107" i="8"/>
  <c r="R106" i="8"/>
  <c r="R105" i="8"/>
  <c r="R104" i="8"/>
  <c r="R103" i="8"/>
  <c r="R102" i="8"/>
  <c r="R101" i="8"/>
  <c r="R100" i="8"/>
  <c r="R99" i="8"/>
  <c r="R98" i="8"/>
  <c r="R97" i="8"/>
  <c r="R96" i="8"/>
  <c r="R95" i="8"/>
  <c r="R94" i="8"/>
  <c r="R93" i="8"/>
  <c r="R92" i="8"/>
  <c r="R91" i="8"/>
  <c r="R90" i="8"/>
  <c r="R89" i="8"/>
  <c r="R88" i="8"/>
  <c r="R87" i="8"/>
  <c r="R86" i="8"/>
  <c r="R85" i="8"/>
  <c r="R84" i="8"/>
  <c r="R83" i="8"/>
  <c r="R82" i="8"/>
  <c r="R81" i="8"/>
  <c r="R80" i="8"/>
  <c r="R79" i="8"/>
  <c r="R77" i="8"/>
  <c r="R76" i="8"/>
  <c r="R75" i="8"/>
  <c r="R74" i="8"/>
  <c r="R73" i="8"/>
  <c r="R72" i="8"/>
  <c r="R71" i="8"/>
  <c r="R70" i="8"/>
  <c r="R69" i="8"/>
  <c r="R68" i="8"/>
  <c r="R67" i="8"/>
  <c r="R66" i="8"/>
  <c r="R65" i="8"/>
  <c r="R64" i="8"/>
  <c r="R63" i="8"/>
  <c r="R62" i="8"/>
  <c r="R61" i="8"/>
  <c r="R60" i="8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R10" i="8"/>
  <c r="R9" i="8"/>
  <c r="R8" i="8"/>
  <c r="R7" i="8"/>
  <c r="R6" i="8"/>
  <c r="R5" i="8"/>
  <c r="R4" i="8"/>
  <c r="N809" i="8"/>
  <c r="N808" i="8"/>
  <c r="N807" i="8"/>
  <c r="N806" i="8"/>
  <c r="N805" i="8"/>
  <c r="N804" i="8"/>
  <c r="N803" i="8"/>
  <c r="N802" i="8"/>
  <c r="N801" i="8"/>
  <c r="N800" i="8"/>
  <c r="N799" i="8"/>
  <c r="N798" i="8"/>
  <c r="N797" i="8"/>
  <c r="N796" i="8"/>
  <c r="N795" i="8"/>
  <c r="N794" i="8"/>
  <c r="N793" i="8"/>
  <c r="N792" i="8"/>
  <c r="N791" i="8"/>
  <c r="N790" i="8"/>
  <c r="N789" i="8"/>
  <c r="N788" i="8"/>
  <c r="N787" i="8"/>
  <c r="N786" i="8"/>
  <c r="N785" i="8"/>
  <c r="N784" i="8"/>
  <c r="N783" i="8"/>
  <c r="N782" i="8"/>
  <c r="N781" i="8"/>
  <c r="N780" i="8"/>
  <c r="N779" i="8"/>
  <c r="N778" i="8"/>
  <c r="N777" i="8"/>
  <c r="N776" i="8"/>
  <c r="N775" i="8"/>
  <c r="N774" i="8"/>
  <c r="N773" i="8"/>
  <c r="N772" i="8"/>
  <c r="N771" i="8"/>
  <c r="N770" i="8"/>
  <c r="N769" i="8"/>
  <c r="N768" i="8"/>
  <c r="N767" i="8"/>
  <c r="N766" i="8"/>
  <c r="N765" i="8"/>
  <c r="N764" i="8"/>
  <c r="N763" i="8"/>
  <c r="N762" i="8"/>
  <c r="N761" i="8"/>
  <c r="N760" i="8"/>
  <c r="N759" i="8"/>
  <c r="N758" i="8"/>
  <c r="N757" i="8"/>
  <c r="N756" i="8"/>
  <c r="N755" i="8"/>
  <c r="N754" i="8"/>
  <c r="N753" i="8"/>
  <c r="N752" i="8"/>
  <c r="N751" i="8"/>
  <c r="N750" i="8"/>
  <c r="N749" i="8"/>
  <c r="N748" i="8"/>
  <c r="N747" i="8"/>
  <c r="N746" i="8"/>
  <c r="N745" i="8"/>
  <c r="N744" i="8"/>
  <c r="N743" i="8"/>
  <c r="N742" i="8"/>
  <c r="N741" i="8"/>
  <c r="N740" i="8"/>
  <c r="N739" i="8"/>
  <c r="N738" i="8"/>
  <c r="N737" i="8"/>
  <c r="N736" i="8"/>
  <c r="N735" i="8"/>
  <c r="N734" i="8"/>
  <c r="N733" i="8"/>
  <c r="N732" i="8"/>
  <c r="N731" i="8"/>
  <c r="N730" i="8"/>
  <c r="N729" i="8"/>
  <c r="N728" i="8"/>
  <c r="N727" i="8"/>
  <c r="N726" i="8"/>
  <c r="N725" i="8"/>
  <c r="N724" i="8"/>
  <c r="N723" i="8"/>
  <c r="N722" i="8"/>
  <c r="N721" i="8"/>
  <c r="N720" i="8"/>
  <c r="N719" i="8"/>
  <c r="N718" i="8"/>
  <c r="N717" i="8"/>
  <c r="N716" i="8"/>
  <c r="N715" i="8"/>
  <c r="N714" i="8"/>
  <c r="N713" i="8"/>
  <c r="N712" i="8"/>
  <c r="N711" i="8"/>
  <c r="N710" i="8"/>
  <c r="N709" i="8"/>
  <c r="N708" i="8"/>
  <c r="N707" i="8"/>
  <c r="N706" i="8"/>
  <c r="N705" i="8"/>
  <c r="N704" i="8"/>
  <c r="N703" i="8"/>
  <c r="N702" i="8"/>
  <c r="N701" i="8"/>
  <c r="N700" i="8"/>
  <c r="N699" i="8"/>
  <c r="N698" i="8"/>
  <c r="N697" i="8"/>
  <c r="N696" i="8"/>
  <c r="N695" i="8"/>
  <c r="N694" i="8"/>
  <c r="N693" i="8"/>
  <c r="N692" i="8"/>
  <c r="N691" i="8"/>
  <c r="N690" i="8"/>
  <c r="N689" i="8"/>
  <c r="N688" i="8"/>
  <c r="N687" i="8"/>
  <c r="N686" i="8"/>
  <c r="N685" i="8"/>
  <c r="N684" i="8"/>
  <c r="N683" i="8"/>
  <c r="N682" i="8"/>
  <c r="N681" i="8"/>
  <c r="N680" i="8"/>
  <c r="N679" i="8"/>
  <c r="N678" i="8"/>
  <c r="N677" i="8"/>
  <c r="N676" i="8"/>
  <c r="N675" i="8"/>
  <c r="N674" i="8"/>
  <c r="N673" i="8"/>
  <c r="N672" i="8"/>
  <c r="N671" i="8"/>
  <c r="N670" i="8"/>
  <c r="N669" i="8"/>
  <c r="N668" i="8"/>
  <c r="N667" i="8"/>
  <c r="N666" i="8"/>
  <c r="N665" i="8"/>
  <c r="N664" i="8"/>
  <c r="N663" i="8"/>
  <c r="N662" i="8"/>
  <c r="N661" i="8"/>
  <c r="N660" i="8"/>
  <c r="N659" i="8"/>
  <c r="N658" i="8"/>
  <c r="N657" i="8"/>
  <c r="N656" i="8"/>
  <c r="N655" i="8"/>
  <c r="N654" i="8"/>
  <c r="N653" i="8"/>
  <c r="N652" i="8"/>
  <c r="N651" i="8"/>
  <c r="N650" i="8"/>
  <c r="N649" i="8"/>
  <c r="N648" i="8"/>
  <c r="N647" i="8"/>
  <c r="N646" i="8"/>
  <c r="N645" i="8"/>
  <c r="N644" i="8"/>
  <c r="N643" i="8"/>
  <c r="N642" i="8"/>
  <c r="N641" i="8"/>
  <c r="N640" i="8"/>
  <c r="N639" i="8"/>
  <c r="N638" i="8"/>
  <c r="N637" i="8"/>
  <c r="N636" i="8"/>
  <c r="N635" i="8"/>
  <c r="N634" i="8"/>
  <c r="N633" i="8"/>
  <c r="N632" i="8"/>
  <c r="N631" i="8"/>
  <c r="N630" i="8"/>
  <c r="N629" i="8"/>
  <c r="N628" i="8"/>
  <c r="N627" i="8"/>
  <c r="N626" i="8"/>
  <c r="N625" i="8"/>
  <c r="N624" i="8"/>
  <c r="N623" i="8"/>
  <c r="N622" i="8"/>
  <c r="N621" i="8"/>
  <c r="N620" i="8"/>
  <c r="N619" i="8"/>
  <c r="N618" i="8"/>
  <c r="N617" i="8"/>
  <c r="N616" i="8"/>
  <c r="N615" i="8"/>
  <c r="N614" i="8"/>
  <c r="N613" i="8"/>
  <c r="N612" i="8"/>
  <c r="N611" i="8"/>
  <c r="N610" i="8"/>
  <c r="N609" i="8"/>
  <c r="N608" i="8"/>
  <c r="N607" i="8"/>
  <c r="N606" i="8"/>
  <c r="N605" i="8"/>
  <c r="N604" i="8"/>
  <c r="N603" i="8"/>
  <c r="N602" i="8"/>
  <c r="N601" i="8"/>
  <c r="N600" i="8"/>
  <c r="N599" i="8"/>
  <c r="N598" i="8"/>
  <c r="N597" i="8"/>
  <c r="N596" i="8"/>
  <c r="N595" i="8"/>
  <c r="N594" i="8"/>
  <c r="N593" i="8"/>
  <c r="N592" i="8"/>
  <c r="N591" i="8"/>
  <c r="N590" i="8"/>
  <c r="N589" i="8"/>
  <c r="N588" i="8"/>
  <c r="N587" i="8"/>
  <c r="N586" i="8"/>
  <c r="N585" i="8"/>
  <c r="N584" i="8"/>
  <c r="N583" i="8"/>
  <c r="N582" i="8"/>
  <c r="N581" i="8"/>
  <c r="N580" i="8"/>
  <c r="N579" i="8"/>
  <c r="N578" i="8"/>
  <c r="N577" i="8"/>
  <c r="N576" i="8"/>
  <c r="N575" i="8"/>
  <c r="N574" i="8"/>
  <c r="N573" i="8"/>
  <c r="N572" i="8"/>
  <c r="N571" i="8"/>
  <c r="N570" i="8"/>
  <c r="N569" i="8"/>
  <c r="N568" i="8"/>
  <c r="N567" i="8"/>
  <c r="N566" i="8"/>
  <c r="N565" i="8"/>
  <c r="N564" i="8"/>
  <c r="N563" i="8"/>
  <c r="N562" i="8"/>
  <c r="N561" i="8"/>
  <c r="N560" i="8"/>
  <c r="N559" i="8"/>
  <c r="N558" i="8"/>
  <c r="N557" i="8"/>
  <c r="N556" i="8"/>
  <c r="N555" i="8"/>
  <c r="N554" i="8"/>
  <c r="N553" i="8"/>
  <c r="N552" i="8"/>
  <c r="N551" i="8"/>
  <c r="N550" i="8"/>
  <c r="N549" i="8"/>
  <c r="N548" i="8"/>
  <c r="N547" i="8"/>
  <c r="N546" i="8"/>
  <c r="N545" i="8"/>
  <c r="N544" i="8"/>
  <c r="N543" i="8"/>
  <c r="N542" i="8"/>
  <c r="N541" i="8"/>
  <c r="N540" i="8"/>
  <c r="N539" i="8"/>
  <c r="N538" i="8"/>
  <c r="N537" i="8"/>
  <c r="N536" i="8"/>
  <c r="N535" i="8"/>
  <c r="N534" i="8"/>
  <c r="N533" i="8"/>
  <c r="N532" i="8"/>
  <c r="N531" i="8"/>
  <c r="N530" i="8"/>
  <c r="N529" i="8"/>
  <c r="N528" i="8"/>
  <c r="N527" i="8"/>
  <c r="N526" i="8"/>
  <c r="N525" i="8"/>
  <c r="N524" i="8"/>
  <c r="N523" i="8"/>
  <c r="N522" i="8"/>
  <c r="N521" i="8"/>
  <c r="N520" i="8"/>
  <c r="N519" i="8"/>
  <c r="N518" i="8"/>
  <c r="N517" i="8"/>
  <c r="N516" i="8"/>
  <c r="N515" i="8"/>
  <c r="N514" i="8"/>
  <c r="N513" i="8"/>
  <c r="N512" i="8"/>
  <c r="N511" i="8"/>
  <c r="N510" i="8"/>
  <c r="N509" i="8"/>
  <c r="N508" i="8"/>
  <c r="N507" i="8"/>
  <c r="N506" i="8"/>
  <c r="N505" i="8"/>
  <c r="N504" i="8"/>
  <c r="N503" i="8"/>
  <c r="N502" i="8"/>
  <c r="N501" i="8"/>
  <c r="N500" i="8"/>
  <c r="N499" i="8"/>
  <c r="N498" i="8"/>
  <c r="N497" i="8"/>
  <c r="N496" i="8"/>
  <c r="N495" i="8"/>
  <c r="N494" i="8"/>
  <c r="N493" i="8"/>
  <c r="N492" i="8"/>
  <c r="N491" i="8"/>
  <c r="N490" i="8"/>
  <c r="N489" i="8"/>
  <c r="N488" i="8"/>
  <c r="N487" i="8"/>
  <c r="N486" i="8"/>
  <c r="N485" i="8"/>
  <c r="N484" i="8"/>
  <c r="N483" i="8"/>
  <c r="N482" i="8"/>
  <c r="N481" i="8"/>
  <c r="N480" i="8"/>
  <c r="N479" i="8"/>
  <c r="N478" i="8"/>
  <c r="N477" i="8"/>
  <c r="N476" i="8"/>
  <c r="N475" i="8"/>
  <c r="N474" i="8"/>
  <c r="N473" i="8"/>
  <c r="N472" i="8"/>
  <c r="N471" i="8"/>
  <c r="N470" i="8"/>
  <c r="N469" i="8"/>
  <c r="N468" i="8"/>
  <c r="N467" i="8"/>
  <c r="N466" i="8"/>
  <c r="N465" i="8"/>
  <c r="N464" i="8"/>
  <c r="N463" i="8"/>
  <c r="N462" i="8"/>
  <c r="N461" i="8"/>
  <c r="N460" i="8"/>
  <c r="N459" i="8"/>
  <c r="N458" i="8"/>
  <c r="N457" i="8"/>
  <c r="N456" i="8"/>
  <c r="N455" i="8"/>
  <c r="N454" i="8"/>
  <c r="N453" i="8"/>
  <c r="N452" i="8"/>
  <c r="N451" i="8"/>
  <c r="N450" i="8"/>
  <c r="N449" i="8"/>
  <c r="N448" i="8"/>
  <c r="N447" i="8"/>
  <c r="N446" i="8"/>
  <c r="N445" i="8"/>
  <c r="N444" i="8"/>
  <c r="N443" i="8"/>
  <c r="N442" i="8"/>
  <c r="N441" i="8"/>
  <c r="N440" i="8"/>
  <c r="N439" i="8"/>
  <c r="N438" i="8"/>
  <c r="N437" i="8"/>
  <c r="N436" i="8"/>
  <c r="N435" i="8"/>
  <c r="N434" i="8"/>
  <c r="N433" i="8"/>
  <c r="N432" i="8"/>
  <c r="N431" i="8"/>
  <c r="N430" i="8"/>
  <c r="N429" i="8"/>
  <c r="N428" i="8"/>
  <c r="N427" i="8"/>
  <c r="N426" i="8"/>
  <c r="N425" i="8"/>
  <c r="N424" i="8"/>
  <c r="N423" i="8"/>
  <c r="N422" i="8"/>
  <c r="N421" i="8"/>
  <c r="N420" i="8"/>
  <c r="N419" i="8"/>
  <c r="N418" i="8"/>
  <c r="N417" i="8"/>
  <c r="N416" i="8"/>
  <c r="N415" i="8"/>
  <c r="N414" i="8"/>
  <c r="N413" i="8"/>
  <c r="N412" i="8"/>
  <c r="N411" i="8"/>
  <c r="N410" i="8"/>
  <c r="N409" i="8"/>
  <c r="N408" i="8"/>
  <c r="N407" i="8"/>
  <c r="N406" i="8"/>
  <c r="N405" i="8"/>
  <c r="N404" i="8"/>
  <c r="N403" i="8"/>
  <c r="N402" i="8"/>
  <c r="N401" i="8"/>
  <c r="N400" i="8"/>
  <c r="N399" i="8"/>
  <c r="N398" i="8"/>
  <c r="N397" i="8"/>
  <c r="N396" i="8"/>
  <c r="N395" i="8"/>
  <c r="N394" i="8"/>
  <c r="N393" i="8"/>
  <c r="N392" i="8"/>
  <c r="N391" i="8"/>
  <c r="N390" i="8"/>
  <c r="N389" i="8"/>
  <c r="N388" i="8"/>
  <c r="N387" i="8"/>
  <c r="N386" i="8"/>
  <c r="N385" i="8"/>
  <c r="N384" i="8"/>
  <c r="N383" i="8"/>
  <c r="N382" i="8"/>
  <c r="N381" i="8"/>
  <c r="N380" i="8"/>
  <c r="N379" i="8"/>
  <c r="N378" i="8"/>
  <c r="N377" i="8"/>
  <c r="N376" i="8"/>
  <c r="N375" i="8"/>
  <c r="N374" i="8"/>
  <c r="N373" i="8"/>
  <c r="N372" i="8"/>
  <c r="N371" i="8"/>
  <c r="N370" i="8"/>
  <c r="N369" i="8"/>
  <c r="N368" i="8"/>
  <c r="N367" i="8"/>
  <c r="N366" i="8"/>
  <c r="N365" i="8"/>
  <c r="N364" i="8"/>
  <c r="N363" i="8"/>
  <c r="N362" i="8"/>
  <c r="N361" i="8"/>
  <c r="N360" i="8"/>
  <c r="N359" i="8"/>
  <c r="N358" i="8"/>
  <c r="N357" i="8"/>
  <c r="N356" i="8"/>
  <c r="N355" i="8"/>
  <c r="N354" i="8"/>
  <c r="N353" i="8"/>
  <c r="N352" i="8"/>
  <c r="N351" i="8"/>
  <c r="N350" i="8"/>
  <c r="N349" i="8"/>
  <c r="N348" i="8"/>
  <c r="N347" i="8"/>
  <c r="N346" i="8"/>
  <c r="N345" i="8"/>
  <c r="N344" i="8"/>
  <c r="N343" i="8"/>
  <c r="N342" i="8"/>
  <c r="N341" i="8"/>
  <c r="N340" i="8"/>
  <c r="N339" i="8"/>
  <c r="N338" i="8"/>
  <c r="N337" i="8"/>
  <c r="N336" i="8"/>
  <c r="N335" i="8"/>
  <c r="N334" i="8"/>
  <c r="N333" i="8"/>
  <c r="N332" i="8"/>
  <c r="N331" i="8"/>
  <c r="N330" i="8"/>
  <c r="N329" i="8"/>
  <c r="N328" i="8"/>
  <c r="N327" i="8"/>
  <c r="N326" i="8"/>
  <c r="N325" i="8"/>
  <c r="N324" i="8"/>
  <c r="N323" i="8"/>
  <c r="N322" i="8"/>
  <c r="N321" i="8"/>
  <c r="N320" i="8"/>
  <c r="N319" i="8"/>
  <c r="N318" i="8"/>
  <c r="N317" i="8"/>
  <c r="N316" i="8"/>
  <c r="N315" i="8"/>
  <c r="N314" i="8"/>
  <c r="N313" i="8"/>
  <c r="N312" i="8"/>
  <c r="N311" i="8"/>
  <c r="N310" i="8"/>
  <c r="N309" i="8"/>
  <c r="N308" i="8"/>
  <c r="N307" i="8"/>
  <c r="N306" i="8"/>
  <c r="N305" i="8"/>
  <c r="N304" i="8"/>
  <c r="N303" i="8"/>
  <c r="N302" i="8"/>
  <c r="N301" i="8"/>
  <c r="N300" i="8"/>
  <c r="N299" i="8"/>
  <c r="N298" i="8"/>
  <c r="N297" i="8"/>
  <c r="N296" i="8"/>
  <c r="N295" i="8"/>
  <c r="N294" i="8"/>
  <c r="N293" i="8"/>
  <c r="N292" i="8"/>
  <c r="N291" i="8"/>
  <c r="N290" i="8"/>
  <c r="N289" i="8"/>
  <c r="N288" i="8"/>
  <c r="N287" i="8"/>
  <c r="N286" i="8"/>
  <c r="N285" i="8"/>
  <c r="N284" i="8"/>
  <c r="N283" i="8"/>
  <c r="N282" i="8"/>
  <c r="N281" i="8"/>
  <c r="N280" i="8"/>
  <c r="N279" i="8"/>
  <c r="N278" i="8"/>
  <c r="N277" i="8"/>
  <c r="N276" i="8"/>
  <c r="N275" i="8"/>
  <c r="N274" i="8"/>
  <c r="N273" i="8"/>
  <c r="N272" i="8"/>
  <c r="N271" i="8"/>
  <c r="N270" i="8"/>
  <c r="N269" i="8"/>
  <c r="N268" i="8"/>
  <c r="N267" i="8"/>
  <c r="N266" i="8"/>
  <c r="N265" i="8"/>
  <c r="N264" i="8"/>
  <c r="N263" i="8"/>
  <c r="N262" i="8"/>
  <c r="N261" i="8"/>
  <c r="N260" i="8"/>
  <c r="N259" i="8"/>
  <c r="N258" i="8"/>
  <c r="N257" i="8"/>
  <c r="N256" i="8"/>
  <c r="N255" i="8"/>
  <c r="N254" i="8"/>
  <c r="N253" i="8"/>
  <c r="N252" i="8"/>
  <c r="N251" i="8"/>
  <c r="N250" i="8"/>
  <c r="N249" i="8"/>
  <c r="N248" i="8"/>
  <c r="N247" i="8"/>
  <c r="N246" i="8"/>
  <c r="N245" i="8"/>
  <c r="N244" i="8"/>
  <c r="N243" i="8"/>
  <c r="N242" i="8"/>
  <c r="N241" i="8"/>
  <c r="N240" i="8"/>
  <c r="N239" i="8"/>
  <c r="N238" i="8"/>
  <c r="N237" i="8"/>
  <c r="N236" i="8"/>
  <c r="N235" i="8"/>
  <c r="N234" i="8"/>
  <c r="N233" i="8"/>
  <c r="N232" i="8"/>
  <c r="N231" i="8"/>
  <c r="N230" i="8"/>
  <c r="N229" i="8"/>
  <c r="N228" i="8"/>
  <c r="N227" i="8"/>
  <c r="N226" i="8"/>
  <c r="N225" i="8"/>
  <c r="N224" i="8"/>
  <c r="N223" i="8"/>
  <c r="N222" i="8"/>
  <c r="N221" i="8"/>
  <c r="N220" i="8"/>
  <c r="N219" i="8"/>
  <c r="N218" i="8"/>
  <c r="N217" i="8"/>
  <c r="N216" i="8"/>
  <c r="N215" i="8"/>
  <c r="N214" i="8"/>
  <c r="N213" i="8"/>
  <c r="N212" i="8"/>
  <c r="N211" i="8"/>
  <c r="N210" i="8"/>
  <c r="N209" i="8"/>
  <c r="N208" i="8"/>
  <c r="N207" i="8"/>
  <c r="N206" i="8"/>
  <c r="N205" i="8"/>
  <c r="N204" i="8"/>
  <c r="N203" i="8"/>
  <c r="N202" i="8"/>
  <c r="N201" i="8"/>
  <c r="N200" i="8"/>
  <c r="N199" i="8"/>
  <c r="N198" i="8"/>
  <c r="N197" i="8"/>
  <c r="N196" i="8"/>
  <c r="N195" i="8"/>
  <c r="N194" i="8"/>
  <c r="N193" i="8"/>
  <c r="N192" i="8"/>
  <c r="N191" i="8"/>
  <c r="N190" i="8"/>
  <c r="N189" i="8"/>
  <c r="N188" i="8"/>
  <c r="N187" i="8"/>
  <c r="N186" i="8"/>
  <c r="N185" i="8"/>
  <c r="N184" i="8"/>
  <c r="N183" i="8"/>
  <c r="N182" i="8"/>
  <c r="N181" i="8"/>
  <c r="N180" i="8"/>
  <c r="N179" i="8"/>
  <c r="N178" i="8"/>
  <c r="N177" i="8"/>
  <c r="N176" i="8"/>
  <c r="N175" i="8"/>
  <c r="N174" i="8"/>
  <c r="N173" i="8"/>
  <c r="N172" i="8"/>
  <c r="N171" i="8"/>
  <c r="N170" i="8"/>
  <c r="N169" i="8"/>
  <c r="N168" i="8"/>
  <c r="N167" i="8"/>
  <c r="N166" i="8"/>
  <c r="N165" i="8"/>
  <c r="N164" i="8"/>
  <c r="N163" i="8"/>
  <c r="N162" i="8"/>
  <c r="N161" i="8"/>
  <c r="N160" i="8"/>
  <c r="N159" i="8"/>
  <c r="N158" i="8"/>
  <c r="N157" i="8"/>
  <c r="N156" i="8"/>
  <c r="N155" i="8"/>
  <c r="N154" i="8"/>
  <c r="N153" i="8"/>
  <c r="N152" i="8"/>
  <c r="N151" i="8"/>
  <c r="N150" i="8"/>
  <c r="N149" i="8"/>
  <c r="N148" i="8"/>
  <c r="N147" i="8"/>
  <c r="N146" i="8"/>
  <c r="N145" i="8"/>
  <c r="N144" i="8"/>
  <c r="N143" i="8"/>
  <c r="N142" i="8"/>
  <c r="N141" i="8"/>
  <c r="N140" i="8"/>
  <c r="N139" i="8"/>
  <c r="N138" i="8"/>
  <c r="N137" i="8"/>
  <c r="N136" i="8"/>
  <c r="N135" i="8"/>
  <c r="N134" i="8"/>
  <c r="N133" i="8"/>
  <c r="N132" i="8"/>
  <c r="N131" i="8"/>
  <c r="N130" i="8"/>
  <c r="N129" i="8"/>
  <c r="N128" i="8"/>
  <c r="N127" i="8"/>
  <c r="N126" i="8"/>
  <c r="N125" i="8"/>
  <c r="N124" i="8"/>
  <c r="N123" i="8"/>
  <c r="N122" i="8"/>
  <c r="N121" i="8"/>
  <c r="N120" i="8"/>
  <c r="N119" i="8"/>
  <c r="N118" i="8"/>
  <c r="N117" i="8"/>
  <c r="N116" i="8"/>
  <c r="N115" i="8"/>
  <c r="N114" i="8"/>
  <c r="N113" i="8"/>
  <c r="N112" i="8"/>
  <c r="N111" i="8"/>
  <c r="N110" i="8"/>
  <c r="N109" i="8"/>
  <c r="N108" i="8"/>
  <c r="N107" i="8"/>
  <c r="N106" i="8"/>
  <c r="N105" i="8"/>
  <c r="N104" i="8"/>
  <c r="N103" i="8"/>
  <c r="N102" i="8"/>
  <c r="N101" i="8"/>
  <c r="N100" i="8"/>
  <c r="N99" i="8"/>
  <c r="N98" i="8"/>
  <c r="N97" i="8"/>
  <c r="N96" i="8"/>
  <c r="N95" i="8"/>
  <c r="N94" i="8"/>
  <c r="N93" i="8"/>
  <c r="N92" i="8"/>
  <c r="N91" i="8"/>
  <c r="N90" i="8"/>
  <c r="N89" i="8"/>
  <c r="N88" i="8"/>
  <c r="N87" i="8"/>
  <c r="N86" i="8"/>
  <c r="N85" i="8"/>
  <c r="N84" i="8"/>
  <c r="N83" i="8"/>
  <c r="N82" i="8"/>
  <c r="N81" i="8"/>
  <c r="N80" i="8"/>
  <c r="N79" i="8"/>
  <c r="N78" i="8"/>
  <c r="N77" i="8"/>
  <c r="N76" i="8"/>
  <c r="N75" i="8"/>
  <c r="N74" i="8"/>
  <c r="N73" i="8"/>
  <c r="N72" i="8"/>
  <c r="N71" i="8"/>
  <c r="N70" i="8"/>
  <c r="N69" i="8"/>
  <c r="N68" i="8"/>
  <c r="N67" i="8"/>
  <c r="N66" i="8"/>
  <c r="N65" i="8"/>
  <c r="N64" i="8"/>
  <c r="N63" i="8"/>
  <c r="N62" i="8"/>
  <c r="N61" i="8"/>
  <c r="N60" i="8"/>
  <c r="N59" i="8"/>
  <c r="N58" i="8"/>
  <c r="N57" i="8"/>
  <c r="N56" i="8"/>
  <c r="N55" i="8"/>
  <c r="N54" i="8"/>
  <c r="N53" i="8"/>
  <c r="N52" i="8"/>
  <c r="N51" i="8"/>
  <c r="N50" i="8"/>
  <c r="N49" i="8"/>
  <c r="N4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N4" i="8"/>
  <c r="J809" i="8"/>
  <c r="J808" i="8"/>
  <c r="J807" i="8"/>
  <c r="J806" i="8"/>
  <c r="J805" i="8"/>
  <c r="J804" i="8"/>
  <c r="J803" i="8"/>
  <c r="J802" i="8"/>
  <c r="J801" i="8"/>
  <c r="J800" i="8"/>
  <c r="J799" i="8"/>
  <c r="J798" i="8"/>
  <c r="J797" i="8"/>
  <c r="J796" i="8"/>
  <c r="J795" i="8"/>
  <c r="J794" i="8"/>
  <c r="J793" i="8"/>
  <c r="J792" i="8"/>
  <c r="J791" i="8"/>
  <c r="J790" i="8"/>
  <c r="J789" i="8"/>
  <c r="J788" i="8"/>
  <c r="J787" i="8"/>
  <c r="J786" i="8"/>
  <c r="J785" i="8"/>
  <c r="J784" i="8"/>
  <c r="J783" i="8"/>
  <c r="J782" i="8"/>
  <c r="J781" i="8"/>
  <c r="J780" i="8"/>
  <c r="J779" i="8"/>
  <c r="J778" i="8"/>
  <c r="J777" i="8"/>
  <c r="J776" i="8"/>
  <c r="J775" i="8"/>
  <c r="J774" i="8"/>
  <c r="J773" i="8"/>
  <c r="J772" i="8"/>
  <c r="J771" i="8"/>
  <c r="J770" i="8"/>
  <c r="J769" i="8"/>
  <c r="J768" i="8"/>
  <c r="J767" i="8"/>
  <c r="J766" i="8"/>
  <c r="J765" i="8"/>
  <c r="J764" i="8"/>
  <c r="J763" i="8"/>
  <c r="J762" i="8"/>
  <c r="J761" i="8"/>
  <c r="J760" i="8"/>
  <c r="J759" i="8"/>
  <c r="J758" i="8"/>
  <c r="J757" i="8"/>
  <c r="J756" i="8"/>
  <c r="J755" i="8"/>
  <c r="J754" i="8"/>
  <c r="J753" i="8"/>
  <c r="J752" i="8"/>
  <c r="J751" i="8"/>
  <c r="J750" i="8"/>
  <c r="J749" i="8"/>
  <c r="J748" i="8"/>
  <c r="J747" i="8"/>
  <c r="J746" i="8"/>
  <c r="J745" i="8"/>
  <c r="J744" i="8"/>
  <c r="J743" i="8"/>
  <c r="J742" i="8"/>
  <c r="J741" i="8"/>
  <c r="J740" i="8"/>
  <c r="J739" i="8"/>
  <c r="J738" i="8"/>
  <c r="J737" i="8"/>
  <c r="J736" i="8"/>
  <c r="J735" i="8"/>
  <c r="J734" i="8"/>
  <c r="J733" i="8"/>
  <c r="J732" i="8"/>
  <c r="J731" i="8"/>
  <c r="J730" i="8"/>
  <c r="J729" i="8"/>
  <c r="J728" i="8"/>
  <c r="J727" i="8"/>
  <c r="J726" i="8"/>
  <c r="J725" i="8"/>
  <c r="J724" i="8"/>
  <c r="J723" i="8"/>
  <c r="J722" i="8"/>
  <c r="J721" i="8"/>
  <c r="J720" i="8"/>
  <c r="J719" i="8"/>
  <c r="J718" i="8"/>
  <c r="J717" i="8"/>
  <c r="J716" i="8"/>
  <c r="J715" i="8"/>
  <c r="J714" i="8"/>
  <c r="J713" i="8"/>
  <c r="J712" i="8"/>
  <c r="J711" i="8"/>
  <c r="J710" i="8"/>
  <c r="J709" i="8"/>
  <c r="J708" i="8"/>
  <c r="J707" i="8"/>
  <c r="J706" i="8"/>
  <c r="J705" i="8"/>
  <c r="J704" i="8"/>
  <c r="J703" i="8"/>
  <c r="J702" i="8"/>
  <c r="J701" i="8"/>
  <c r="J700" i="8"/>
  <c r="J699" i="8"/>
  <c r="J698" i="8"/>
  <c r="J697" i="8"/>
  <c r="J696" i="8"/>
  <c r="J695" i="8"/>
  <c r="J694" i="8"/>
  <c r="J693" i="8"/>
  <c r="J692" i="8"/>
  <c r="J691" i="8"/>
  <c r="J690" i="8"/>
  <c r="J689" i="8"/>
  <c r="J688" i="8"/>
  <c r="J687" i="8"/>
  <c r="J686" i="8"/>
  <c r="J685" i="8"/>
  <c r="J684" i="8"/>
  <c r="J683" i="8"/>
  <c r="J682" i="8"/>
  <c r="J681" i="8"/>
  <c r="J680" i="8"/>
  <c r="J679" i="8"/>
  <c r="J678" i="8"/>
  <c r="J677" i="8"/>
  <c r="J676" i="8"/>
  <c r="J675" i="8"/>
  <c r="J674" i="8"/>
  <c r="J673" i="8"/>
  <c r="J672" i="8"/>
  <c r="J671" i="8"/>
  <c r="J670" i="8"/>
  <c r="J669" i="8"/>
  <c r="J668" i="8"/>
  <c r="J667" i="8"/>
  <c r="J666" i="8"/>
  <c r="J665" i="8"/>
  <c r="J664" i="8"/>
  <c r="J663" i="8"/>
  <c r="J662" i="8"/>
  <c r="J661" i="8"/>
  <c r="J660" i="8"/>
  <c r="J659" i="8"/>
  <c r="J658" i="8"/>
  <c r="J657" i="8"/>
  <c r="J656" i="8"/>
  <c r="J655" i="8"/>
  <c r="J654" i="8"/>
  <c r="J653" i="8"/>
  <c r="J652" i="8"/>
  <c r="J651" i="8"/>
  <c r="J650" i="8"/>
  <c r="J649" i="8"/>
  <c r="J648" i="8"/>
  <c r="J647" i="8"/>
  <c r="J646" i="8"/>
  <c r="J645" i="8"/>
  <c r="J644" i="8"/>
  <c r="J643" i="8"/>
  <c r="J642" i="8"/>
  <c r="J641" i="8"/>
  <c r="J640" i="8"/>
  <c r="J639" i="8"/>
  <c r="J638" i="8"/>
  <c r="J637" i="8"/>
  <c r="J636" i="8"/>
  <c r="J635" i="8"/>
  <c r="J634" i="8"/>
  <c r="J633" i="8"/>
  <c r="J632" i="8"/>
  <c r="J631" i="8"/>
  <c r="J630" i="8"/>
  <c r="J629" i="8"/>
  <c r="J628" i="8"/>
  <c r="J627" i="8"/>
  <c r="J626" i="8"/>
  <c r="J625" i="8"/>
  <c r="J624" i="8"/>
  <c r="J623" i="8"/>
  <c r="J622" i="8"/>
  <c r="J621" i="8"/>
  <c r="J620" i="8"/>
  <c r="J619" i="8"/>
  <c r="J618" i="8"/>
  <c r="J617" i="8"/>
  <c r="J616" i="8"/>
  <c r="J615" i="8"/>
  <c r="J614" i="8"/>
  <c r="J613" i="8"/>
  <c r="J612" i="8"/>
  <c r="J611" i="8"/>
  <c r="J610" i="8"/>
  <c r="J609" i="8"/>
  <c r="J608" i="8"/>
  <c r="J607" i="8"/>
  <c r="J606" i="8"/>
  <c r="J605" i="8"/>
  <c r="J604" i="8"/>
  <c r="J603" i="8"/>
  <c r="J602" i="8"/>
  <c r="J601" i="8"/>
  <c r="J600" i="8"/>
  <c r="J599" i="8"/>
  <c r="J598" i="8"/>
  <c r="J597" i="8"/>
  <c r="J596" i="8"/>
  <c r="J595" i="8"/>
  <c r="J594" i="8"/>
  <c r="J593" i="8"/>
  <c r="J592" i="8"/>
  <c r="J591" i="8"/>
  <c r="J590" i="8"/>
  <c r="J589" i="8"/>
  <c r="J588" i="8"/>
  <c r="J587" i="8"/>
  <c r="J586" i="8"/>
  <c r="J585" i="8"/>
  <c r="J584" i="8"/>
  <c r="J583" i="8"/>
  <c r="J582" i="8"/>
  <c r="J581" i="8"/>
  <c r="J580" i="8"/>
  <c r="J579" i="8"/>
  <c r="J578" i="8"/>
  <c r="J577" i="8"/>
  <c r="J576" i="8"/>
  <c r="J575" i="8"/>
  <c r="J574" i="8"/>
  <c r="J573" i="8"/>
  <c r="J572" i="8"/>
  <c r="J571" i="8"/>
  <c r="J570" i="8"/>
  <c r="J569" i="8"/>
  <c r="J568" i="8"/>
  <c r="J567" i="8"/>
  <c r="J566" i="8"/>
  <c r="J565" i="8"/>
  <c r="J564" i="8"/>
  <c r="J563" i="8"/>
  <c r="J562" i="8"/>
  <c r="J561" i="8"/>
  <c r="J560" i="8"/>
  <c r="J559" i="8"/>
  <c r="J558" i="8"/>
  <c r="J557" i="8"/>
  <c r="J556" i="8"/>
  <c r="J555" i="8"/>
  <c r="J554" i="8"/>
  <c r="J553" i="8"/>
  <c r="J552" i="8"/>
  <c r="J551" i="8"/>
  <c r="J550" i="8"/>
  <c r="J549" i="8"/>
  <c r="J548" i="8"/>
  <c r="J547" i="8"/>
  <c r="J546" i="8"/>
  <c r="J545" i="8"/>
  <c r="J544" i="8"/>
  <c r="J543" i="8"/>
  <c r="J542" i="8"/>
  <c r="J541" i="8"/>
  <c r="J540" i="8"/>
  <c r="J539" i="8"/>
  <c r="J538" i="8"/>
  <c r="J537" i="8"/>
  <c r="J536" i="8"/>
  <c r="J535" i="8"/>
  <c r="J534" i="8"/>
  <c r="J533" i="8"/>
  <c r="J532" i="8"/>
  <c r="J531" i="8"/>
  <c r="J530" i="8"/>
  <c r="J529" i="8"/>
  <c r="J528" i="8"/>
  <c r="J527" i="8"/>
  <c r="J526" i="8"/>
  <c r="J525" i="8"/>
  <c r="J524" i="8"/>
  <c r="J523" i="8"/>
  <c r="J522" i="8"/>
  <c r="J521" i="8"/>
  <c r="J520" i="8"/>
  <c r="J519" i="8"/>
  <c r="J518" i="8"/>
  <c r="J517" i="8"/>
  <c r="J516" i="8"/>
  <c r="J515" i="8"/>
  <c r="J514" i="8"/>
  <c r="J513" i="8"/>
  <c r="J512" i="8"/>
  <c r="J511" i="8"/>
  <c r="J510" i="8"/>
  <c r="J509" i="8"/>
  <c r="J508" i="8"/>
  <c r="J507" i="8"/>
  <c r="J506" i="8"/>
  <c r="J505" i="8"/>
  <c r="J504" i="8"/>
  <c r="J503" i="8"/>
  <c r="J502" i="8"/>
  <c r="J501" i="8"/>
  <c r="J500" i="8"/>
  <c r="J499" i="8"/>
  <c r="J498" i="8"/>
  <c r="J497" i="8"/>
  <c r="J496" i="8"/>
  <c r="J495" i="8"/>
  <c r="J494" i="8"/>
  <c r="J493" i="8"/>
  <c r="J492" i="8"/>
  <c r="J491" i="8"/>
  <c r="J490" i="8"/>
  <c r="J489" i="8"/>
  <c r="J488" i="8"/>
  <c r="J487" i="8"/>
  <c r="J486" i="8"/>
  <c r="J485" i="8"/>
  <c r="J484" i="8"/>
  <c r="J483" i="8"/>
  <c r="J482" i="8"/>
  <c r="J481" i="8"/>
  <c r="J480" i="8"/>
  <c r="J479" i="8"/>
  <c r="J478" i="8"/>
  <c r="J477" i="8"/>
  <c r="J476" i="8"/>
  <c r="J475" i="8"/>
  <c r="J474" i="8"/>
  <c r="J473" i="8"/>
  <c r="J472" i="8"/>
  <c r="J471" i="8"/>
  <c r="J470" i="8"/>
  <c r="J469" i="8"/>
  <c r="J468" i="8"/>
  <c r="J467" i="8"/>
  <c r="J466" i="8"/>
  <c r="J465" i="8"/>
  <c r="J464" i="8"/>
  <c r="J463" i="8"/>
  <c r="J462" i="8"/>
  <c r="J461" i="8"/>
  <c r="J460" i="8"/>
  <c r="J459" i="8"/>
  <c r="J458" i="8"/>
  <c r="J457" i="8"/>
  <c r="J456" i="8"/>
  <c r="J455" i="8"/>
  <c r="J454" i="8"/>
  <c r="J453" i="8"/>
  <c r="J452" i="8"/>
  <c r="J451" i="8"/>
  <c r="J450" i="8"/>
  <c r="J449" i="8"/>
  <c r="J448" i="8"/>
  <c r="J447" i="8"/>
  <c r="J446" i="8"/>
  <c r="J445" i="8"/>
  <c r="J444" i="8"/>
  <c r="J443" i="8"/>
  <c r="J442" i="8"/>
  <c r="J441" i="8"/>
  <c r="J440" i="8"/>
  <c r="J439" i="8"/>
  <c r="J438" i="8"/>
  <c r="J437" i="8"/>
  <c r="J436" i="8"/>
  <c r="J435" i="8"/>
  <c r="J434" i="8"/>
  <c r="J433" i="8"/>
  <c r="J432" i="8"/>
  <c r="J431" i="8"/>
  <c r="J430" i="8"/>
  <c r="J429" i="8"/>
  <c r="J428" i="8"/>
  <c r="J427" i="8"/>
  <c r="J426" i="8"/>
  <c r="J425" i="8"/>
  <c r="J424" i="8"/>
  <c r="J423" i="8"/>
  <c r="J422" i="8"/>
  <c r="J421" i="8"/>
  <c r="J420" i="8"/>
  <c r="J419" i="8"/>
  <c r="J418" i="8"/>
  <c r="J417" i="8"/>
  <c r="J416" i="8"/>
  <c r="J415" i="8"/>
  <c r="J414" i="8"/>
  <c r="J413" i="8"/>
  <c r="J412" i="8"/>
  <c r="J411" i="8"/>
  <c r="J410" i="8"/>
  <c r="J409" i="8"/>
  <c r="J408" i="8"/>
  <c r="J407" i="8"/>
  <c r="J406" i="8"/>
  <c r="J405" i="8"/>
  <c r="J404" i="8"/>
  <c r="J403" i="8"/>
  <c r="J402" i="8"/>
  <c r="J401" i="8"/>
  <c r="J400" i="8"/>
  <c r="J399" i="8"/>
  <c r="J398" i="8"/>
  <c r="J397" i="8"/>
  <c r="J396" i="8"/>
  <c r="J395" i="8"/>
  <c r="J394" i="8"/>
  <c r="J393" i="8"/>
  <c r="J392" i="8"/>
  <c r="J391" i="8"/>
  <c r="J390" i="8"/>
  <c r="J389" i="8"/>
  <c r="J388" i="8"/>
  <c r="J387" i="8"/>
  <c r="J386" i="8"/>
  <c r="J385" i="8"/>
  <c r="J384" i="8"/>
  <c r="J383" i="8"/>
  <c r="J382" i="8"/>
  <c r="J381" i="8"/>
  <c r="J380" i="8"/>
  <c r="J379" i="8"/>
  <c r="J378" i="8"/>
  <c r="J377" i="8"/>
  <c r="J376" i="8"/>
  <c r="J375" i="8"/>
  <c r="J374" i="8"/>
  <c r="J373" i="8"/>
  <c r="J372" i="8"/>
  <c r="J371" i="8"/>
  <c r="J370" i="8"/>
  <c r="J369" i="8"/>
  <c r="J368" i="8"/>
  <c r="J367" i="8"/>
  <c r="J366" i="8"/>
  <c r="J365" i="8"/>
  <c r="J364" i="8"/>
  <c r="J363" i="8"/>
  <c r="J362" i="8"/>
  <c r="J361" i="8"/>
  <c r="J360" i="8"/>
  <c r="J359" i="8"/>
  <c r="J358" i="8"/>
  <c r="J357" i="8"/>
  <c r="J356" i="8"/>
  <c r="J355" i="8"/>
  <c r="J354" i="8"/>
  <c r="J353" i="8"/>
  <c r="J352" i="8"/>
  <c r="J351" i="8"/>
  <c r="J350" i="8"/>
  <c r="J349" i="8"/>
  <c r="J348" i="8"/>
  <c r="J347" i="8"/>
  <c r="J346" i="8"/>
  <c r="J345" i="8"/>
  <c r="J344" i="8"/>
  <c r="J343" i="8"/>
  <c r="J342" i="8"/>
  <c r="J341" i="8"/>
  <c r="J340" i="8"/>
  <c r="J339" i="8"/>
  <c r="J338" i="8"/>
  <c r="J337" i="8"/>
  <c r="J336" i="8"/>
  <c r="J335" i="8"/>
  <c r="J334" i="8"/>
  <c r="J333" i="8"/>
  <c r="J332" i="8"/>
  <c r="J331" i="8"/>
  <c r="J330" i="8"/>
  <c r="J329" i="8"/>
  <c r="J328" i="8"/>
  <c r="J327" i="8"/>
  <c r="J326" i="8"/>
  <c r="J325" i="8"/>
  <c r="J324" i="8"/>
  <c r="J323" i="8"/>
  <c r="J322" i="8"/>
  <c r="J321" i="8"/>
  <c r="J320" i="8"/>
  <c r="J319" i="8"/>
  <c r="J318" i="8"/>
  <c r="J317" i="8"/>
  <c r="J316" i="8"/>
  <c r="J315" i="8"/>
  <c r="J314" i="8"/>
  <c r="J313" i="8"/>
  <c r="J312" i="8"/>
  <c r="J311" i="8"/>
  <c r="J310" i="8"/>
  <c r="J309" i="8"/>
  <c r="J308" i="8"/>
  <c r="J307" i="8"/>
  <c r="J306" i="8"/>
  <c r="J305" i="8"/>
  <c r="J304" i="8"/>
  <c r="J303" i="8"/>
  <c r="J302" i="8"/>
  <c r="J301" i="8"/>
  <c r="J300" i="8"/>
  <c r="J299" i="8"/>
  <c r="J298" i="8"/>
  <c r="J297" i="8"/>
  <c r="J296" i="8"/>
  <c r="J295" i="8"/>
  <c r="J294" i="8"/>
  <c r="J293" i="8"/>
  <c r="J292" i="8"/>
  <c r="J291" i="8"/>
  <c r="J290" i="8"/>
  <c r="J289" i="8"/>
  <c r="J288" i="8"/>
  <c r="J287" i="8"/>
  <c r="J286" i="8"/>
  <c r="J285" i="8"/>
  <c r="J284" i="8"/>
  <c r="J283" i="8"/>
  <c r="J282" i="8"/>
  <c r="J281" i="8"/>
  <c r="J280" i="8"/>
  <c r="J279" i="8"/>
  <c r="J278" i="8"/>
  <c r="J277" i="8"/>
  <c r="J276" i="8"/>
  <c r="J275" i="8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4" i="8"/>
  <c r="F809" i="8"/>
  <c r="F808" i="8"/>
  <c r="F807" i="8"/>
  <c r="F806" i="8"/>
  <c r="F805" i="8"/>
  <c r="F804" i="8"/>
  <c r="F803" i="8"/>
  <c r="F802" i="8"/>
  <c r="F801" i="8"/>
  <c r="F800" i="8"/>
  <c r="F799" i="8"/>
  <c r="F798" i="8"/>
  <c r="F797" i="8"/>
  <c r="F796" i="8"/>
  <c r="F795" i="8"/>
  <c r="F794" i="8"/>
  <c r="F793" i="8"/>
  <c r="F792" i="8"/>
  <c r="F791" i="8"/>
  <c r="F789" i="8"/>
  <c r="F788" i="8"/>
  <c r="F787" i="8"/>
  <c r="F786" i="8"/>
  <c r="F785" i="8"/>
  <c r="F784" i="8"/>
  <c r="F783" i="8"/>
  <c r="F782" i="8"/>
  <c r="F781" i="8"/>
  <c r="F780" i="8"/>
  <c r="F779" i="8"/>
  <c r="F778" i="8"/>
  <c r="F777" i="8"/>
  <c r="F776" i="8"/>
  <c r="F775" i="8"/>
  <c r="F774" i="8"/>
  <c r="F773" i="8"/>
  <c r="F772" i="8"/>
  <c r="F771" i="8"/>
  <c r="F770" i="8"/>
  <c r="F769" i="8"/>
  <c r="F768" i="8"/>
  <c r="F767" i="8"/>
  <c r="F766" i="8"/>
  <c r="F765" i="8"/>
  <c r="F764" i="8"/>
  <c r="F763" i="8"/>
  <c r="F762" i="8"/>
  <c r="F761" i="8"/>
  <c r="F760" i="8"/>
  <c r="F759" i="8"/>
  <c r="F758" i="8"/>
  <c r="F757" i="8"/>
  <c r="F756" i="8"/>
  <c r="F755" i="8"/>
  <c r="F754" i="8"/>
  <c r="F753" i="8"/>
  <c r="F752" i="8"/>
  <c r="F751" i="8"/>
  <c r="F750" i="8"/>
  <c r="F749" i="8"/>
  <c r="F748" i="8"/>
  <c r="F747" i="8"/>
  <c r="F746" i="8"/>
  <c r="F745" i="8"/>
  <c r="F744" i="8"/>
  <c r="F743" i="8"/>
  <c r="F742" i="8"/>
  <c r="F741" i="8"/>
  <c r="F740" i="8"/>
  <c r="F739" i="8"/>
  <c r="F738" i="8"/>
  <c r="F737" i="8"/>
  <c r="F736" i="8"/>
  <c r="F735" i="8"/>
  <c r="F734" i="8"/>
  <c r="F733" i="8"/>
  <c r="F732" i="8"/>
  <c r="F731" i="8"/>
  <c r="F730" i="8"/>
  <c r="F729" i="8"/>
  <c r="F728" i="8"/>
  <c r="F727" i="8"/>
  <c r="F726" i="8"/>
  <c r="F725" i="8"/>
  <c r="F724" i="8"/>
  <c r="F723" i="8"/>
  <c r="F722" i="8"/>
  <c r="F721" i="8"/>
  <c r="F720" i="8"/>
  <c r="F719" i="8"/>
  <c r="F718" i="8"/>
  <c r="F717" i="8"/>
  <c r="F716" i="8"/>
  <c r="F715" i="8"/>
  <c r="F714" i="8"/>
  <c r="F713" i="8"/>
  <c r="F712" i="8"/>
  <c r="F711" i="8"/>
  <c r="F710" i="8"/>
  <c r="F709" i="8"/>
  <c r="F708" i="8"/>
  <c r="F707" i="8"/>
  <c r="F706" i="8"/>
  <c r="F705" i="8"/>
  <c r="F704" i="8"/>
  <c r="F703" i="8"/>
  <c r="F702" i="8"/>
  <c r="F701" i="8"/>
  <c r="F700" i="8"/>
  <c r="F699" i="8"/>
  <c r="F698" i="8"/>
  <c r="F697" i="8"/>
  <c r="F696" i="8"/>
  <c r="F695" i="8"/>
  <c r="F694" i="8"/>
  <c r="F693" i="8"/>
  <c r="F692" i="8"/>
  <c r="F691" i="8"/>
  <c r="F690" i="8"/>
  <c r="F689" i="8"/>
  <c r="F688" i="8"/>
  <c r="F687" i="8"/>
  <c r="F686" i="8"/>
  <c r="F685" i="8"/>
  <c r="F684" i="8"/>
  <c r="F683" i="8"/>
  <c r="F682" i="8"/>
  <c r="F681" i="8"/>
  <c r="F680" i="8"/>
  <c r="F679" i="8"/>
  <c r="F678" i="8"/>
  <c r="F677" i="8"/>
  <c r="F676" i="8"/>
  <c r="F675" i="8"/>
  <c r="F674" i="8"/>
  <c r="F673" i="8"/>
  <c r="F672" i="8"/>
  <c r="F671" i="8"/>
  <c r="F670" i="8"/>
  <c r="F669" i="8"/>
  <c r="F668" i="8"/>
  <c r="F667" i="8"/>
  <c r="F666" i="8"/>
  <c r="F665" i="8"/>
  <c r="F664" i="8"/>
  <c r="F663" i="8"/>
  <c r="F662" i="8"/>
  <c r="F661" i="8"/>
  <c r="F660" i="8"/>
  <c r="F659" i="8"/>
  <c r="F658" i="8"/>
  <c r="F657" i="8"/>
  <c r="F656" i="8"/>
  <c r="F655" i="8"/>
  <c r="F654" i="8"/>
  <c r="F653" i="8"/>
  <c r="F652" i="8"/>
  <c r="F651" i="8"/>
  <c r="F650" i="8"/>
  <c r="F649" i="8"/>
  <c r="F648" i="8"/>
  <c r="F647" i="8"/>
  <c r="F646" i="8"/>
  <c r="F645" i="8"/>
  <c r="F644" i="8"/>
  <c r="F643" i="8"/>
  <c r="F642" i="8"/>
  <c r="F641" i="8"/>
  <c r="F640" i="8"/>
  <c r="F639" i="8"/>
  <c r="F638" i="8"/>
  <c r="F637" i="8"/>
  <c r="F636" i="8"/>
  <c r="F635" i="8"/>
  <c r="F634" i="8"/>
  <c r="F633" i="8"/>
  <c r="F632" i="8"/>
  <c r="F631" i="8"/>
  <c r="F630" i="8"/>
  <c r="F629" i="8"/>
  <c r="F628" i="8"/>
  <c r="F627" i="8"/>
  <c r="F626" i="8"/>
  <c r="F625" i="8"/>
  <c r="F624" i="8"/>
  <c r="F623" i="8"/>
  <c r="F622" i="8"/>
  <c r="F621" i="8"/>
  <c r="F620" i="8"/>
  <c r="F619" i="8"/>
  <c r="F618" i="8"/>
  <c r="F617" i="8"/>
  <c r="F616" i="8"/>
  <c r="F615" i="8"/>
  <c r="F614" i="8"/>
  <c r="F613" i="8"/>
  <c r="F612" i="8"/>
  <c r="F611" i="8"/>
  <c r="F610" i="8"/>
  <c r="F609" i="8"/>
  <c r="F608" i="8"/>
  <c r="F607" i="8"/>
  <c r="F606" i="8"/>
  <c r="F605" i="8"/>
  <c r="F604" i="8"/>
  <c r="F603" i="8"/>
  <c r="F602" i="8"/>
  <c r="F601" i="8"/>
  <c r="F600" i="8"/>
  <c r="F599" i="8"/>
  <c r="F598" i="8"/>
  <c r="F597" i="8"/>
  <c r="F596" i="8"/>
  <c r="F595" i="8"/>
  <c r="F594" i="8"/>
  <c r="F593" i="8"/>
  <c r="F592" i="8"/>
  <c r="F591" i="8"/>
  <c r="F590" i="8"/>
  <c r="F589" i="8"/>
  <c r="F588" i="8"/>
  <c r="F587" i="8"/>
  <c r="F586" i="8"/>
  <c r="F585" i="8"/>
  <c r="F584" i="8"/>
  <c r="F583" i="8"/>
  <c r="F582" i="8"/>
  <c r="F581" i="8"/>
  <c r="F580" i="8"/>
  <c r="F579" i="8"/>
  <c r="F578" i="8"/>
  <c r="F577" i="8"/>
  <c r="F576" i="8"/>
  <c r="F575" i="8"/>
  <c r="F574" i="8"/>
  <c r="F573" i="8"/>
  <c r="F572" i="8"/>
  <c r="F571" i="8"/>
  <c r="F570" i="8"/>
  <c r="F569" i="8"/>
  <c r="F568" i="8"/>
  <c r="F567" i="8"/>
  <c r="F566" i="8"/>
  <c r="F565" i="8"/>
  <c r="F564" i="8"/>
  <c r="F563" i="8"/>
  <c r="F562" i="8"/>
  <c r="F561" i="8"/>
  <c r="F560" i="8"/>
  <c r="F559" i="8"/>
  <c r="F558" i="8"/>
  <c r="F557" i="8"/>
  <c r="F556" i="8"/>
  <c r="F555" i="8"/>
  <c r="F554" i="8"/>
  <c r="F553" i="8"/>
  <c r="F552" i="8"/>
  <c r="F551" i="8"/>
  <c r="F550" i="8"/>
  <c r="F549" i="8"/>
  <c r="F548" i="8"/>
  <c r="F547" i="8"/>
  <c r="F546" i="8"/>
  <c r="F545" i="8"/>
  <c r="F544" i="8"/>
  <c r="F543" i="8"/>
  <c r="F542" i="8"/>
  <c r="F541" i="8"/>
  <c r="F540" i="8"/>
  <c r="F539" i="8"/>
  <c r="F538" i="8"/>
  <c r="F537" i="8"/>
  <c r="F536" i="8"/>
  <c r="F535" i="8"/>
  <c r="F534" i="8"/>
  <c r="F533" i="8"/>
  <c r="F532" i="8"/>
  <c r="F531" i="8"/>
  <c r="F530" i="8"/>
  <c r="F529" i="8"/>
  <c r="F528" i="8"/>
  <c r="F527" i="8"/>
  <c r="F526" i="8"/>
  <c r="F525" i="8"/>
  <c r="F524" i="8"/>
  <c r="F523" i="8"/>
  <c r="F522" i="8"/>
  <c r="F521" i="8"/>
  <c r="F520" i="8"/>
  <c r="F519" i="8"/>
  <c r="F518" i="8"/>
  <c r="F517" i="8"/>
  <c r="F516" i="8"/>
  <c r="F515" i="8"/>
  <c r="F514" i="8"/>
  <c r="F513" i="8"/>
  <c r="F512" i="8"/>
  <c r="F511" i="8"/>
  <c r="F510" i="8"/>
  <c r="F509" i="8"/>
  <c r="F508" i="8"/>
  <c r="F507" i="8"/>
  <c r="F506" i="8"/>
  <c r="F505" i="8"/>
  <c r="F504" i="8"/>
  <c r="F503" i="8"/>
  <c r="F502" i="8"/>
  <c r="F501" i="8"/>
  <c r="F500" i="8"/>
  <c r="F499" i="8"/>
  <c r="F498" i="8"/>
  <c r="F497" i="8"/>
  <c r="F496" i="8"/>
  <c r="F495" i="8"/>
  <c r="F494" i="8"/>
  <c r="F493" i="8"/>
  <c r="F492" i="8"/>
  <c r="F491" i="8"/>
  <c r="F490" i="8"/>
  <c r="F489" i="8"/>
  <c r="F488" i="8"/>
  <c r="F487" i="8"/>
  <c r="F486" i="8"/>
  <c r="F485" i="8"/>
  <c r="F484" i="8"/>
  <c r="F483" i="8"/>
  <c r="F482" i="8"/>
  <c r="F481" i="8"/>
  <c r="F480" i="8"/>
  <c r="F479" i="8"/>
  <c r="F478" i="8"/>
  <c r="F477" i="8"/>
  <c r="F476" i="8"/>
  <c r="F475" i="8"/>
  <c r="F474" i="8"/>
  <c r="F473" i="8"/>
  <c r="F472" i="8"/>
  <c r="F471" i="8"/>
  <c r="F470" i="8"/>
  <c r="F469" i="8"/>
  <c r="F468" i="8"/>
  <c r="F467" i="8"/>
  <c r="F466" i="8"/>
  <c r="F465" i="8"/>
  <c r="F464" i="8"/>
  <c r="F463" i="8"/>
  <c r="F462" i="8"/>
  <c r="F461" i="8"/>
  <c r="F460" i="8"/>
  <c r="F459" i="8"/>
  <c r="F458" i="8"/>
  <c r="F457" i="8"/>
  <c r="F456" i="8"/>
  <c r="F455" i="8"/>
  <c r="F454" i="8"/>
  <c r="F453" i="8"/>
  <c r="F452" i="8"/>
  <c r="F451" i="8"/>
  <c r="F450" i="8"/>
  <c r="F449" i="8"/>
  <c r="F448" i="8"/>
  <c r="F447" i="8"/>
  <c r="F446" i="8"/>
  <c r="F445" i="8"/>
  <c r="F444" i="8"/>
  <c r="F443" i="8"/>
  <c r="F442" i="8"/>
  <c r="F441" i="8"/>
  <c r="F440" i="8"/>
  <c r="F439" i="8"/>
  <c r="F438" i="8"/>
  <c r="F437" i="8"/>
  <c r="F436" i="8"/>
  <c r="F435" i="8"/>
  <c r="F434" i="8"/>
  <c r="F433" i="8"/>
  <c r="F432" i="8"/>
  <c r="F431" i="8"/>
  <c r="F430" i="8"/>
  <c r="F429" i="8"/>
  <c r="F428" i="8"/>
  <c r="F427" i="8"/>
  <c r="F426" i="8"/>
  <c r="F425" i="8"/>
  <c r="F424" i="8"/>
  <c r="F423" i="8"/>
  <c r="F422" i="8"/>
  <c r="F421" i="8"/>
  <c r="F420" i="8"/>
  <c r="F419" i="8"/>
  <c r="F418" i="8"/>
  <c r="F417" i="8"/>
  <c r="F416" i="8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4" i="8"/>
  <c r="F43" i="8"/>
  <c r="F42" i="8"/>
  <c r="F41" i="8"/>
  <c r="F40" i="8"/>
  <c r="F39" i="8"/>
  <c r="F38" i="8"/>
  <c r="F37" i="8"/>
  <c r="F36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825" i="8" l="1"/>
  <c r="B826" i="8"/>
  <c r="B809" i="8"/>
  <c r="B808" i="8"/>
  <c r="B807" i="8"/>
  <c r="B806" i="8"/>
  <c r="B805" i="8"/>
  <c r="B804" i="8"/>
  <c r="B803" i="8"/>
  <c r="B802" i="8"/>
  <c r="B801" i="8"/>
  <c r="B800" i="8"/>
  <c r="B799" i="8"/>
  <c r="B798" i="8"/>
  <c r="B797" i="8"/>
  <c r="B796" i="8"/>
  <c r="B795" i="8"/>
  <c r="B794" i="8"/>
  <c r="B793" i="8"/>
  <c r="B792" i="8"/>
  <c r="B791" i="8"/>
  <c r="B790" i="8"/>
  <c r="B789" i="8"/>
  <c r="B788" i="8"/>
  <c r="B787" i="8"/>
  <c r="B786" i="8"/>
  <c r="B785" i="8"/>
  <c r="B784" i="8"/>
  <c r="B783" i="8"/>
  <c r="B782" i="8"/>
  <c r="B781" i="8"/>
  <c r="B780" i="8"/>
  <c r="B779" i="8"/>
  <c r="B778" i="8"/>
  <c r="B777" i="8"/>
  <c r="B776" i="8"/>
  <c r="B775" i="8"/>
  <c r="B774" i="8"/>
  <c r="B773" i="8"/>
  <c r="B772" i="8"/>
  <c r="B771" i="8"/>
  <c r="B770" i="8"/>
  <c r="B769" i="8"/>
  <c r="B768" i="8"/>
  <c r="B767" i="8"/>
  <c r="B766" i="8"/>
  <c r="B765" i="8"/>
  <c r="B764" i="8"/>
  <c r="B763" i="8"/>
  <c r="B762" i="8"/>
  <c r="B761" i="8"/>
  <c r="B760" i="8"/>
  <c r="B759" i="8"/>
  <c r="B758" i="8"/>
  <c r="B757" i="8"/>
  <c r="B756" i="8"/>
  <c r="B755" i="8"/>
  <c r="B754" i="8"/>
  <c r="B753" i="8"/>
  <c r="B752" i="8"/>
  <c r="B751" i="8"/>
  <c r="B750" i="8"/>
  <c r="B749" i="8"/>
  <c r="B748" i="8"/>
  <c r="B747" i="8"/>
  <c r="B746" i="8"/>
  <c r="B745" i="8"/>
  <c r="B744" i="8"/>
  <c r="B743" i="8"/>
  <c r="B742" i="8"/>
  <c r="B741" i="8"/>
  <c r="B740" i="8"/>
  <c r="B739" i="8"/>
  <c r="B738" i="8"/>
  <c r="B737" i="8"/>
  <c r="B736" i="8"/>
  <c r="B735" i="8"/>
  <c r="B734" i="8"/>
  <c r="B733" i="8"/>
  <c r="B732" i="8"/>
  <c r="B731" i="8"/>
  <c r="B730" i="8"/>
  <c r="B729" i="8"/>
  <c r="B728" i="8"/>
  <c r="B727" i="8"/>
  <c r="B726" i="8"/>
  <c r="B725" i="8"/>
  <c r="B724" i="8"/>
  <c r="B723" i="8"/>
  <c r="B722" i="8"/>
  <c r="B721" i="8"/>
  <c r="B720" i="8"/>
  <c r="B719" i="8"/>
  <c r="B718" i="8"/>
  <c r="B717" i="8"/>
  <c r="B716" i="8"/>
  <c r="B715" i="8"/>
  <c r="B714" i="8"/>
  <c r="B713" i="8"/>
  <c r="B712" i="8"/>
  <c r="B711" i="8"/>
  <c r="B710" i="8"/>
  <c r="B709" i="8"/>
  <c r="B708" i="8"/>
  <c r="B707" i="8"/>
  <c r="B706" i="8"/>
  <c r="B705" i="8"/>
  <c r="B704" i="8"/>
  <c r="B703" i="8"/>
  <c r="B702" i="8"/>
  <c r="B701" i="8"/>
  <c r="B700" i="8"/>
  <c r="B699" i="8"/>
  <c r="B698" i="8"/>
  <c r="B697" i="8"/>
  <c r="B696" i="8"/>
  <c r="B695" i="8"/>
  <c r="B694" i="8"/>
  <c r="B693" i="8"/>
  <c r="B692" i="8"/>
  <c r="B691" i="8"/>
  <c r="B690" i="8"/>
  <c r="B689" i="8"/>
  <c r="B688" i="8"/>
  <c r="B687" i="8"/>
  <c r="B686" i="8"/>
  <c r="B685" i="8"/>
  <c r="B684" i="8"/>
  <c r="B683" i="8"/>
  <c r="B682" i="8"/>
  <c r="B681" i="8"/>
  <c r="B680" i="8"/>
  <c r="B679" i="8"/>
  <c r="B678" i="8"/>
  <c r="B677" i="8"/>
  <c r="B676" i="8"/>
  <c r="B675" i="8"/>
  <c r="B674" i="8"/>
  <c r="B673" i="8"/>
  <c r="B672" i="8"/>
  <c r="B671" i="8"/>
  <c r="B670" i="8"/>
  <c r="B669" i="8"/>
  <c r="B668" i="8"/>
  <c r="B667" i="8"/>
  <c r="B666" i="8"/>
  <c r="B665" i="8"/>
  <c r="B664" i="8"/>
  <c r="B663" i="8"/>
  <c r="B662" i="8"/>
  <c r="B661" i="8"/>
  <c r="B660" i="8"/>
  <c r="B659" i="8"/>
  <c r="B658" i="8"/>
  <c r="B657" i="8"/>
  <c r="B656" i="8"/>
  <c r="B655" i="8"/>
  <c r="B654" i="8"/>
  <c r="B653" i="8"/>
  <c r="B652" i="8"/>
  <c r="B651" i="8"/>
  <c r="B650" i="8"/>
  <c r="B649" i="8"/>
  <c r="B648" i="8"/>
  <c r="B647" i="8"/>
  <c r="B646" i="8"/>
  <c r="B645" i="8"/>
  <c r="B644" i="8"/>
  <c r="B643" i="8"/>
  <c r="B642" i="8"/>
  <c r="B641" i="8"/>
  <c r="B640" i="8"/>
  <c r="B639" i="8"/>
  <c r="B638" i="8"/>
  <c r="B637" i="8"/>
  <c r="B636" i="8"/>
  <c r="B635" i="8"/>
  <c r="B634" i="8"/>
  <c r="B633" i="8"/>
  <c r="B632" i="8"/>
  <c r="B631" i="8"/>
  <c r="B630" i="8"/>
  <c r="B629" i="8"/>
  <c r="B628" i="8"/>
  <c r="B627" i="8"/>
  <c r="B626" i="8"/>
  <c r="B625" i="8"/>
  <c r="B624" i="8"/>
  <c r="B623" i="8"/>
  <c r="B622" i="8"/>
  <c r="B621" i="8"/>
  <c r="B620" i="8"/>
  <c r="B619" i="8"/>
  <c r="B618" i="8"/>
  <c r="B617" i="8"/>
  <c r="B616" i="8"/>
  <c r="B615" i="8"/>
  <c r="B614" i="8"/>
  <c r="B613" i="8"/>
  <c r="B612" i="8"/>
  <c r="B611" i="8"/>
  <c r="B610" i="8"/>
  <c r="B609" i="8"/>
  <c r="B608" i="8"/>
  <c r="B607" i="8"/>
  <c r="B606" i="8"/>
  <c r="B605" i="8"/>
  <c r="B604" i="8"/>
  <c r="B603" i="8"/>
  <c r="B602" i="8"/>
  <c r="B601" i="8"/>
  <c r="B600" i="8"/>
  <c r="B599" i="8"/>
  <c r="B598" i="8"/>
  <c r="B597" i="8"/>
  <c r="B596" i="8"/>
  <c r="B595" i="8"/>
  <c r="B594" i="8"/>
  <c r="B593" i="8"/>
  <c r="B592" i="8"/>
  <c r="B591" i="8"/>
  <c r="B590" i="8"/>
  <c r="B589" i="8"/>
  <c r="B588" i="8"/>
  <c r="B587" i="8"/>
  <c r="B586" i="8"/>
  <c r="B585" i="8"/>
  <c r="B584" i="8"/>
  <c r="B583" i="8"/>
  <c r="B582" i="8"/>
  <c r="B581" i="8"/>
  <c r="B580" i="8"/>
  <c r="B579" i="8"/>
  <c r="B578" i="8"/>
  <c r="B577" i="8"/>
  <c r="B576" i="8"/>
  <c r="B575" i="8"/>
  <c r="B574" i="8"/>
  <c r="B573" i="8"/>
  <c r="B572" i="8"/>
  <c r="B571" i="8"/>
  <c r="B570" i="8"/>
  <c r="B569" i="8"/>
  <c r="B568" i="8"/>
  <c r="B567" i="8"/>
  <c r="B566" i="8"/>
  <c r="B565" i="8"/>
  <c r="B564" i="8"/>
  <c r="B563" i="8"/>
  <c r="B562" i="8"/>
  <c r="B561" i="8"/>
  <c r="B560" i="8"/>
  <c r="B559" i="8"/>
  <c r="B558" i="8"/>
  <c r="B557" i="8"/>
  <c r="B556" i="8"/>
  <c r="B555" i="8"/>
  <c r="B554" i="8"/>
  <c r="B553" i="8"/>
  <c r="B552" i="8"/>
  <c r="B551" i="8"/>
  <c r="B550" i="8"/>
  <c r="B549" i="8"/>
  <c r="B548" i="8"/>
  <c r="B547" i="8"/>
  <c r="B546" i="8"/>
  <c r="B545" i="8"/>
  <c r="B544" i="8"/>
  <c r="B543" i="8"/>
  <c r="B542" i="8"/>
  <c r="B541" i="8"/>
  <c r="B540" i="8"/>
  <c r="B539" i="8"/>
  <c r="B538" i="8"/>
  <c r="B537" i="8"/>
  <c r="B536" i="8"/>
  <c r="B535" i="8"/>
  <c r="B534" i="8"/>
  <c r="B533" i="8"/>
  <c r="B532" i="8"/>
  <c r="B531" i="8"/>
  <c r="B530" i="8"/>
  <c r="B529" i="8"/>
  <c r="B528" i="8"/>
  <c r="B527" i="8"/>
  <c r="B526" i="8"/>
  <c r="B525" i="8"/>
  <c r="B524" i="8"/>
  <c r="B523" i="8"/>
  <c r="B522" i="8"/>
  <c r="B521" i="8"/>
  <c r="B520" i="8"/>
  <c r="B519" i="8"/>
  <c r="B518" i="8"/>
  <c r="B517" i="8"/>
  <c r="B516" i="8"/>
  <c r="B515" i="8"/>
  <c r="B514" i="8"/>
  <c r="B513" i="8"/>
  <c r="B512" i="8"/>
  <c r="B511" i="8"/>
  <c r="B510" i="8"/>
  <c r="B509" i="8"/>
  <c r="B508" i="8"/>
  <c r="B507" i="8"/>
  <c r="B506" i="8"/>
  <c r="B505" i="8"/>
  <c r="B504" i="8"/>
  <c r="B503" i="8"/>
  <c r="B502" i="8"/>
  <c r="B501" i="8"/>
  <c r="B500" i="8"/>
  <c r="B499" i="8"/>
  <c r="B498" i="8"/>
  <c r="B497" i="8"/>
  <c r="B496" i="8"/>
  <c r="B495" i="8"/>
  <c r="B494" i="8"/>
  <c r="B493" i="8"/>
  <c r="B492" i="8"/>
  <c r="B491" i="8"/>
  <c r="B490" i="8"/>
  <c r="B489" i="8"/>
  <c r="B488" i="8"/>
  <c r="B487" i="8"/>
  <c r="B486" i="8"/>
  <c r="B485" i="8"/>
  <c r="B484" i="8"/>
  <c r="B483" i="8"/>
  <c r="B482" i="8"/>
  <c r="B481" i="8"/>
  <c r="B480" i="8"/>
  <c r="B479" i="8"/>
  <c r="B478" i="8"/>
  <c r="B477" i="8"/>
  <c r="B476" i="8"/>
  <c r="B475" i="8"/>
  <c r="B474" i="8"/>
  <c r="B473" i="8"/>
  <c r="B472" i="8"/>
  <c r="B471" i="8"/>
  <c r="B470" i="8"/>
  <c r="B469" i="8"/>
  <c r="B468" i="8"/>
  <c r="B467" i="8"/>
  <c r="B466" i="8"/>
  <c r="B465" i="8"/>
  <c r="B464" i="8"/>
  <c r="B463" i="8"/>
  <c r="B462" i="8"/>
  <c r="B461" i="8"/>
  <c r="B460" i="8"/>
  <c r="B459" i="8"/>
  <c r="B458" i="8"/>
  <c r="B457" i="8"/>
  <c r="B456" i="8"/>
  <c r="B455" i="8"/>
  <c r="B454" i="8"/>
  <c r="B453" i="8"/>
  <c r="B452" i="8"/>
  <c r="B451" i="8"/>
  <c r="B450" i="8"/>
  <c r="B449" i="8"/>
  <c r="B448" i="8"/>
  <c r="B447" i="8"/>
  <c r="B446" i="8"/>
  <c r="B445" i="8"/>
  <c r="B444" i="8"/>
  <c r="B443" i="8"/>
  <c r="B442" i="8"/>
  <c r="B441" i="8"/>
  <c r="B440" i="8"/>
  <c r="B439" i="8"/>
  <c r="B438" i="8"/>
  <c r="B437" i="8"/>
  <c r="B436" i="8"/>
  <c r="B435" i="8"/>
  <c r="B434" i="8"/>
  <c r="B433" i="8"/>
  <c r="B432" i="8"/>
  <c r="B431" i="8"/>
  <c r="B430" i="8"/>
  <c r="B429" i="8"/>
  <c r="B428" i="8"/>
  <c r="B427" i="8"/>
  <c r="B426" i="8"/>
  <c r="B425" i="8"/>
  <c r="B424" i="8"/>
  <c r="B423" i="8"/>
  <c r="B422" i="8"/>
  <c r="B421" i="8"/>
  <c r="B420" i="8"/>
  <c r="B419" i="8"/>
  <c r="B418" i="8"/>
  <c r="B417" i="8"/>
  <c r="B416" i="8"/>
  <c r="B415" i="8"/>
  <c r="B414" i="8"/>
  <c r="B413" i="8"/>
  <c r="B412" i="8"/>
  <c r="B411" i="8"/>
  <c r="B410" i="8"/>
  <c r="B409" i="8"/>
  <c r="B408" i="8"/>
  <c r="B407" i="8"/>
  <c r="B406" i="8"/>
  <c r="B405" i="8"/>
  <c r="B404" i="8"/>
  <c r="B403" i="8"/>
  <c r="B402" i="8"/>
  <c r="B401" i="8"/>
  <c r="B400" i="8"/>
  <c r="B399" i="8"/>
  <c r="B398" i="8"/>
  <c r="B397" i="8"/>
  <c r="B396" i="8"/>
  <c r="B395" i="8"/>
  <c r="B394" i="8"/>
  <c r="B393" i="8"/>
  <c r="B392" i="8"/>
  <c r="B391" i="8"/>
  <c r="B390" i="8"/>
  <c r="B389" i="8"/>
  <c r="B388" i="8"/>
  <c r="B387" i="8"/>
  <c r="B386" i="8"/>
  <c r="B385" i="8"/>
  <c r="B384" i="8"/>
  <c r="B383" i="8"/>
  <c r="B382" i="8"/>
  <c r="B381" i="8"/>
  <c r="B380" i="8"/>
  <c r="B379" i="8"/>
  <c r="B378" i="8"/>
  <c r="B377" i="8"/>
  <c r="B376" i="8"/>
  <c r="B375" i="8"/>
  <c r="B374" i="8"/>
  <c r="B373" i="8"/>
  <c r="B372" i="8"/>
  <c r="B371" i="8"/>
  <c r="B370" i="8"/>
  <c r="B369" i="8"/>
  <c r="B368" i="8"/>
  <c r="B367" i="8"/>
  <c r="B366" i="8"/>
  <c r="B365" i="8"/>
  <c r="B364" i="8"/>
  <c r="B363" i="8"/>
  <c r="B362" i="8"/>
  <c r="B361" i="8"/>
  <c r="B360" i="8"/>
  <c r="B359" i="8"/>
  <c r="B358" i="8"/>
  <c r="B357" i="8"/>
  <c r="B356" i="8"/>
  <c r="B355" i="8"/>
  <c r="B354" i="8"/>
  <c r="B353" i="8"/>
  <c r="B352" i="8"/>
  <c r="B351" i="8"/>
  <c r="B350" i="8"/>
  <c r="B349" i="8"/>
  <c r="B348" i="8"/>
  <c r="B347" i="8"/>
  <c r="B346" i="8"/>
  <c r="B345" i="8"/>
  <c r="B344" i="8"/>
  <c r="B343" i="8"/>
  <c r="B342" i="8"/>
  <c r="B341" i="8"/>
  <c r="B340" i="8"/>
  <c r="B339" i="8"/>
  <c r="B338" i="8"/>
  <c r="B337" i="8"/>
  <c r="B336" i="8"/>
  <c r="B335" i="8"/>
  <c r="B334" i="8"/>
  <c r="B333" i="8"/>
  <c r="B332" i="8"/>
  <c r="B331" i="8"/>
  <c r="B330" i="8"/>
  <c r="B329" i="8"/>
  <c r="B328" i="8"/>
  <c r="B327" i="8"/>
  <c r="B326" i="8"/>
  <c r="B325" i="8"/>
  <c r="B324" i="8"/>
  <c r="B323" i="8"/>
  <c r="B322" i="8"/>
  <c r="B321" i="8"/>
  <c r="B320" i="8"/>
  <c r="B319" i="8"/>
  <c r="B318" i="8"/>
  <c r="B317" i="8"/>
  <c r="B316" i="8"/>
  <c r="B315" i="8"/>
  <c r="B314" i="8"/>
  <c r="B313" i="8"/>
  <c r="B312" i="8"/>
  <c r="B311" i="8"/>
  <c r="B310" i="8"/>
  <c r="B309" i="8"/>
  <c r="B308" i="8"/>
  <c r="B307" i="8"/>
  <c r="B306" i="8"/>
  <c r="B305" i="8"/>
  <c r="B304" i="8"/>
  <c r="B303" i="8"/>
  <c r="B302" i="8"/>
  <c r="B301" i="8"/>
  <c r="B300" i="8"/>
  <c r="B299" i="8"/>
  <c r="B298" i="8"/>
  <c r="B297" i="8"/>
  <c r="B296" i="8"/>
  <c r="B295" i="8"/>
  <c r="B294" i="8"/>
  <c r="B293" i="8"/>
  <c r="B292" i="8"/>
  <c r="B291" i="8"/>
  <c r="B290" i="8"/>
  <c r="B289" i="8"/>
  <c r="B288" i="8"/>
  <c r="B287" i="8"/>
  <c r="B286" i="8"/>
  <c r="B285" i="8"/>
  <c r="B284" i="8"/>
  <c r="B283" i="8"/>
  <c r="B282" i="8"/>
  <c r="B281" i="8"/>
  <c r="B280" i="8"/>
  <c r="B279" i="8"/>
  <c r="B278" i="8"/>
  <c r="B277" i="8"/>
  <c r="B276" i="8"/>
  <c r="B275" i="8"/>
  <c r="B274" i="8"/>
  <c r="B273" i="8"/>
  <c r="B272" i="8"/>
  <c r="B271" i="8"/>
  <c r="B270" i="8"/>
  <c r="B269" i="8"/>
  <c r="B268" i="8"/>
  <c r="B267" i="8"/>
  <c r="B266" i="8"/>
  <c r="B265" i="8"/>
  <c r="B264" i="8"/>
  <c r="B263" i="8"/>
  <c r="B262" i="8"/>
  <c r="B261" i="8"/>
  <c r="B260" i="8"/>
  <c r="B259" i="8"/>
  <c r="B258" i="8"/>
  <c r="B257" i="8"/>
  <c r="B256" i="8"/>
  <c r="B255" i="8"/>
  <c r="B254" i="8"/>
  <c r="B253" i="8"/>
  <c r="B252" i="8"/>
  <c r="B251" i="8"/>
  <c r="B250" i="8"/>
  <c r="B249" i="8"/>
  <c r="B248" i="8"/>
  <c r="B247" i="8"/>
  <c r="B246" i="8"/>
  <c r="B245" i="8"/>
  <c r="B244" i="8"/>
  <c r="B243" i="8"/>
  <c r="B242" i="8"/>
  <c r="B241" i="8"/>
  <c r="B240" i="8"/>
  <c r="B239" i="8"/>
  <c r="B238" i="8"/>
  <c r="B237" i="8"/>
  <c r="B236" i="8"/>
  <c r="B235" i="8"/>
  <c r="B234" i="8"/>
  <c r="B233" i="8"/>
  <c r="B232" i="8"/>
  <c r="B231" i="8"/>
  <c r="B230" i="8"/>
  <c r="B229" i="8"/>
  <c r="B228" i="8"/>
  <c r="B227" i="8"/>
  <c r="B226" i="8"/>
  <c r="B225" i="8"/>
  <c r="B224" i="8"/>
  <c r="B223" i="8"/>
  <c r="B222" i="8"/>
  <c r="B221" i="8"/>
  <c r="B220" i="8"/>
  <c r="B219" i="8"/>
  <c r="B218" i="8"/>
  <c r="B217" i="8"/>
  <c r="B216" i="8"/>
  <c r="B215" i="8"/>
  <c r="B214" i="8"/>
  <c r="B213" i="8"/>
  <c r="B212" i="8"/>
  <c r="B211" i="8"/>
  <c r="B210" i="8"/>
  <c r="B209" i="8"/>
  <c r="B208" i="8"/>
  <c r="B207" i="8"/>
  <c r="B206" i="8"/>
  <c r="B205" i="8"/>
  <c r="B204" i="8"/>
  <c r="B203" i="8"/>
  <c r="B202" i="8"/>
  <c r="B201" i="8"/>
  <c r="B200" i="8"/>
  <c r="B199" i="8"/>
  <c r="B198" i="8"/>
  <c r="B197" i="8"/>
  <c r="B196" i="8"/>
  <c r="B195" i="8"/>
  <c r="B194" i="8"/>
  <c r="B193" i="8"/>
  <c r="B192" i="8"/>
  <c r="B191" i="8"/>
  <c r="B190" i="8"/>
  <c r="B189" i="8"/>
  <c r="B188" i="8"/>
  <c r="B187" i="8"/>
  <c r="B186" i="8"/>
  <c r="B185" i="8"/>
  <c r="B184" i="8"/>
  <c r="B183" i="8"/>
  <c r="B182" i="8"/>
  <c r="B181" i="8"/>
  <c r="B180" i="8"/>
  <c r="B179" i="8"/>
  <c r="B178" i="8"/>
  <c r="B177" i="8"/>
  <c r="B176" i="8"/>
  <c r="B175" i="8"/>
  <c r="B174" i="8"/>
  <c r="B173" i="8"/>
  <c r="B172" i="8"/>
  <c r="B171" i="8"/>
  <c r="B170" i="8"/>
  <c r="B169" i="8"/>
  <c r="B168" i="8"/>
  <c r="B167" i="8"/>
  <c r="B166" i="8"/>
  <c r="B165" i="8"/>
  <c r="B164" i="8"/>
  <c r="B163" i="8"/>
  <c r="B162" i="8"/>
  <c r="B161" i="8"/>
  <c r="B160" i="8"/>
  <c r="B159" i="8"/>
  <c r="B158" i="8"/>
  <c r="B157" i="8"/>
  <c r="B156" i="8"/>
  <c r="B155" i="8"/>
  <c r="B154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41" i="8"/>
  <c r="B140" i="8"/>
  <c r="B139" i="8"/>
  <c r="B138" i="8"/>
  <c r="B137" i="8"/>
  <c r="B136" i="8"/>
  <c r="B135" i="8"/>
  <c r="B134" i="8"/>
  <c r="B133" i="8"/>
  <c r="B132" i="8"/>
  <c r="B131" i="8"/>
  <c r="B130" i="8"/>
  <c r="B129" i="8"/>
  <c r="B128" i="8"/>
  <c r="B127" i="8"/>
  <c r="B126" i="8"/>
  <c r="B125" i="8"/>
  <c r="B124" i="8"/>
  <c r="B123" i="8"/>
  <c r="B122" i="8"/>
  <c r="B121" i="8"/>
  <c r="B120" i="8"/>
  <c r="B119" i="8"/>
  <c r="B118" i="8"/>
  <c r="B117" i="8"/>
  <c r="B116" i="8"/>
  <c r="B115" i="8"/>
  <c r="B114" i="8"/>
  <c r="B113" i="8"/>
  <c r="B112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9" i="8"/>
  <c r="B98" i="8"/>
  <c r="B97" i="8"/>
  <c r="B96" i="8"/>
  <c r="B95" i="8"/>
  <c r="B94" i="8"/>
  <c r="B93" i="8"/>
  <c r="B92" i="8"/>
  <c r="B91" i="8"/>
  <c r="B90" i="8"/>
  <c r="B89" i="8"/>
  <c r="B88" i="8"/>
  <c r="B87" i="8"/>
  <c r="B86" i="8"/>
  <c r="B85" i="8"/>
  <c r="B84" i="8"/>
  <c r="B83" i="8"/>
  <c r="B82" i="8"/>
  <c r="B81" i="8"/>
  <c r="B80" i="8"/>
  <c r="B79" i="8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62" i="8"/>
  <c r="B61" i="8"/>
  <c r="B60" i="8"/>
  <c r="B59" i="8"/>
  <c r="B58" i="8"/>
  <c r="B57" i="8"/>
  <c r="B56" i="8"/>
  <c r="B55" i="8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N36" i="3"/>
  <c r="T852" i="3"/>
  <c r="Q852" i="3"/>
  <c r="K852" i="3"/>
  <c r="H852" i="3"/>
  <c r="T850" i="3"/>
  <c r="Q850" i="3"/>
  <c r="K850" i="3"/>
  <c r="H850" i="3"/>
  <c r="T848" i="3"/>
  <c r="T847" i="3"/>
  <c r="T846" i="3"/>
  <c r="T845" i="3"/>
  <c r="T844" i="3"/>
  <c r="T843" i="3"/>
  <c r="T842" i="3"/>
  <c r="T841" i="3"/>
  <c r="T840" i="3"/>
  <c r="T839" i="3"/>
  <c r="T838" i="3"/>
  <c r="T837" i="3"/>
  <c r="T836" i="3"/>
  <c r="T835" i="3"/>
  <c r="T834" i="3"/>
  <c r="T833" i="3"/>
  <c r="T832" i="3"/>
  <c r="T831" i="3"/>
  <c r="T830" i="3"/>
  <c r="T829" i="3"/>
  <c r="T828" i="3"/>
  <c r="T827" i="3"/>
  <c r="T826" i="3"/>
  <c r="T825" i="3"/>
  <c r="T824" i="3"/>
  <c r="T823" i="3"/>
  <c r="Q848" i="3"/>
  <c r="Q847" i="3"/>
  <c r="Q846" i="3"/>
  <c r="Q845" i="3"/>
  <c r="Q844" i="3"/>
  <c r="Q843" i="3"/>
  <c r="Q842" i="3"/>
  <c r="Q841" i="3"/>
  <c r="Q840" i="3"/>
  <c r="Q839" i="3"/>
  <c r="Q838" i="3"/>
  <c r="Q837" i="3"/>
  <c r="Q836" i="3"/>
  <c r="Q835" i="3"/>
  <c r="Q834" i="3"/>
  <c r="Q833" i="3"/>
  <c r="Q832" i="3"/>
  <c r="Q831" i="3"/>
  <c r="Q830" i="3"/>
  <c r="Q829" i="3"/>
  <c r="Q828" i="3"/>
  <c r="Q827" i="3"/>
  <c r="Q826" i="3"/>
  <c r="Q825" i="3"/>
  <c r="Q824" i="3"/>
  <c r="Q823" i="3"/>
  <c r="N848" i="3"/>
  <c r="N847" i="3"/>
  <c r="N846" i="3"/>
  <c r="N845" i="3"/>
  <c r="N844" i="3"/>
  <c r="N843" i="3"/>
  <c r="N842" i="3"/>
  <c r="N841" i="3"/>
  <c r="N840" i="3"/>
  <c r="N839" i="3"/>
  <c r="N838" i="3"/>
  <c r="N837" i="3"/>
  <c r="N836" i="3"/>
  <c r="N835" i="3"/>
  <c r="N834" i="3"/>
  <c r="N833" i="3"/>
  <c r="N832" i="3"/>
  <c r="N831" i="3"/>
  <c r="N830" i="3"/>
  <c r="N829" i="3"/>
  <c r="N828" i="3"/>
  <c r="N827" i="3"/>
  <c r="N826" i="3"/>
  <c r="N825" i="3"/>
  <c r="N824" i="3"/>
  <c r="N823" i="3"/>
  <c r="N850" i="3" s="1"/>
  <c r="N852" i="3" s="1"/>
  <c r="K848" i="3"/>
  <c r="K847" i="3"/>
  <c r="K846" i="3"/>
  <c r="K845" i="3"/>
  <c r="K844" i="3"/>
  <c r="K843" i="3"/>
  <c r="K842" i="3"/>
  <c r="K841" i="3"/>
  <c r="K840" i="3"/>
  <c r="K839" i="3"/>
  <c r="K838" i="3"/>
  <c r="K837" i="3"/>
  <c r="K836" i="3"/>
  <c r="K835" i="3"/>
  <c r="K834" i="3"/>
  <c r="K833" i="3"/>
  <c r="K832" i="3"/>
  <c r="K831" i="3"/>
  <c r="K830" i="3"/>
  <c r="K829" i="3"/>
  <c r="K828" i="3"/>
  <c r="K827" i="3"/>
  <c r="K826" i="3"/>
  <c r="K825" i="3"/>
  <c r="K824" i="3"/>
  <c r="K823" i="3"/>
  <c r="H848" i="3"/>
  <c r="H847" i="3"/>
  <c r="H846" i="3"/>
  <c r="H845" i="3"/>
  <c r="H844" i="3"/>
  <c r="H843" i="3"/>
  <c r="H842" i="3"/>
  <c r="H841" i="3"/>
  <c r="H840" i="3"/>
  <c r="H839" i="3"/>
  <c r="H838" i="3"/>
  <c r="H837" i="3"/>
  <c r="H836" i="3"/>
  <c r="H835" i="3"/>
  <c r="H834" i="3"/>
  <c r="H833" i="3"/>
  <c r="H832" i="3"/>
  <c r="H831" i="3"/>
  <c r="H830" i="3"/>
  <c r="H829" i="3"/>
  <c r="H828" i="3"/>
  <c r="H827" i="3"/>
  <c r="H826" i="3"/>
  <c r="H825" i="3"/>
  <c r="H824" i="3"/>
  <c r="H823" i="3"/>
  <c r="E848" i="3"/>
  <c r="E847" i="3"/>
  <c r="E846" i="3"/>
  <c r="E845" i="3"/>
  <c r="E844" i="3"/>
  <c r="E843" i="3"/>
  <c r="E842" i="3"/>
  <c r="E841" i="3"/>
  <c r="E840" i="3"/>
  <c r="E839" i="3"/>
  <c r="E838" i="3"/>
  <c r="E837" i="3"/>
  <c r="E836" i="3"/>
  <c r="E835" i="3"/>
  <c r="E834" i="3"/>
  <c r="E833" i="3"/>
  <c r="E832" i="3"/>
  <c r="E831" i="3"/>
  <c r="E830" i="3"/>
  <c r="E829" i="3"/>
  <c r="E828" i="3"/>
  <c r="E827" i="3"/>
  <c r="E826" i="3"/>
  <c r="E825" i="3"/>
  <c r="E824" i="3"/>
  <c r="E823" i="3"/>
  <c r="E850" i="3" s="1"/>
  <c r="E852" i="3" s="1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B732" i="3"/>
  <c r="B731" i="3"/>
  <c r="B730" i="3"/>
  <c r="B729" i="3"/>
  <c r="B728" i="3"/>
  <c r="B727" i="3"/>
  <c r="B726" i="3"/>
  <c r="B725" i="3"/>
  <c r="B724" i="3"/>
  <c r="B723" i="3"/>
  <c r="B722" i="3"/>
  <c r="B721" i="3"/>
  <c r="B720" i="3"/>
  <c r="B719" i="3"/>
  <c r="B718" i="3"/>
  <c r="B717" i="3"/>
  <c r="B716" i="3"/>
  <c r="B715" i="3"/>
  <c r="B714" i="3"/>
  <c r="B713" i="3"/>
  <c r="B712" i="3"/>
  <c r="B711" i="3"/>
  <c r="B710" i="3"/>
  <c r="B709" i="3"/>
  <c r="B708" i="3"/>
  <c r="B707" i="3"/>
  <c r="B706" i="3"/>
  <c r="B705" i="3"/>
  <c r="B704" i="3"/>
  <c r="B703" i="3"/>
  <c r="B702" i="3"/>
  <c r="B701" i="3"/>
  <c r="B700" i="3"/>
  <c r="B699" i="3"/>
  <c r="B698" i="3"/>
  <c r="B697" i="3"/>
  <c r="B696" i="3"/>
  <c r="B695" i="3"/>
  <c r="B694" i="3"/>
  <c r="B693" i="3"/>
  <c r="B692" i="3"/>
  <c r="B691" i="3"/>
  <c r="B690" i="3"/>
  <c r="B689" i="3"/>
  <c r="B688" i="3"/>
  <c r="B687" i="3"/>
  <c r="B686" i="3"/>
  <c r="B685" i="3"/>
  <c r="B684" i="3"/>
  <c r="B683" i="3"/>
  <c r="B682" i="3"/>
  <c r="B681" i="3"/>
  <c r="B680" i="3"/>
  <c r="B679" i="3"/>
  <c r="B678" i="3"/>
  <c r="B677" i="3"/>
  <c r="B676" i="3"/>
  <c r="B675" i="3"/>
  <c r="B674" i="3"/>
  <c r="B673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824" i="3"/>
  <c r="B827" i="8" l="1"/>
  <c r="B828" i="8"/>
  <c r="J825" i="8"/>
  <c r="N825" i="8"/>
  <c r="B825" i="3"/>
  <c r="T809" i="3"/>
  <c r="T808" i="3"/>
  <c r="T807" i="3"/>
  <c r="T806" i="3"/>
  <c r="T805" i="3"/>
  <c r="T804" i="3"/>
  <c r="T803" i="3"/>
  <c r="T802" i="3"/>
  <c r="T801" i="3"/>
  <c r="T800" i="3"/>
  <c r="T799" i="3"/>
  <c r="T798" i="3"/>
  <c r="T797" i="3"/>
  <c r="T796" i="3"/>
  <c r="T795" i="3"/>
  <c r="T794" i="3"/>
  <c r="T793" i="3"/>
  <c r="T792" i="3"/>
  <c r="T791" i="3"/>
  <c r="T790" i="3"/>
  <c r="T789" i="3"/>
  <c r="T788" i="3"/>
  <c r="T787" i="3"/>
  <c r="T786" i="3"/>
  <c r="T785" i="3"/>
  <c r="T784" i="3"/>
  <c r="T783" i="3"/>
  <c r="T782" i="3"/>
  <c r="T781" i="3"/>
  <c r="T780" i="3"/>
  <c r="T779" i="3"/>
  <c r="T778" i="3"/>
  <c r="T777" i="3"/>
  <c r="T776" i="3"/>
  <c r="T775" i="3"/>
  <c r="T774" i="3"/>
  <c r="T773" i="3"/>
  <c r="T772" i="3"/>
  <c r="T771" i="3"/>
  <c r="T770" i="3"/>
  <c r="T769" i="3"/>
  <c r="T768" i="3"/>
  <c r="T767" i="3"/>
  <c r="T766" i="3"/>
  <c r="T765" i="3"/>
  <c r="T764" i="3"/>
  <c r="T763" i="3"/>
  <c r="T762" i="3"/>
  <c r="T761" i="3"/>
  <c r="T760" i="3"/>
  <c r="T759" i="3"/>
  <c r="T758" i="3"/>
  <c r="T757" i="3"/>
  <c r="T756" i="3"/>
  <c r="T755" i="3"/>
  <c r="T754" i="3"/>
  <c r="T753" i="3"/>
  <c r="T752" i="3"/>
  <c r="T751" i="3"/>
  <c r="T750" i="3"/>
  <c r="T749" i="3"/>
  <c r="T748" i="3"/>
  <c r="T747" i="3"/>
  <c r="T746" i="3"/>
  <c r="T745" i="3"/>
  <c r="T744" i="3"/>
  <c r="T743" i="3"/>
  <c r="T742" i="3"/>
  <c r="T741" i="3"/>
  <c r="T740" i="3"/>
  <c r="T739" i="3"/>
  <c r="T738" i="3"/>
  <c r="T737" i="3"/>
  <c r="T736" i="3"/>
  <c r="T735" i="3"/>
  <c r="T734" i="3"/>
  <c r="T733" i="3"/>
  <c r="T732" i="3"/>
  <c r="T731" i="3"/>
  <c r="T730" i="3"/>
  <c r="T729" i="3"/>
  <c r="T728" i="3"/>
  <c r="T727" i="3"/>
  <c r="T726" i="3"/>
  <c r="T725" i="3"/>
  <c r="T724" i="3"/>
  <c r="T723" i="3"/>
  <c r="T722" i="3"/>
  <c r="T721" i="3"/>
  <c r="T720" i="3"/>
  <c r="T719" i="3"/>
  <c r="T718" i="3"/>
  <c r="T717" i="3"/>
  <c r="T716" i="3"/>
  <c r="T715" i="3"/>
  <c r="T714" i="3"/>
  <c r="T713" i="3"/>
  <c r="T712" i="3"/>
  <c r="T711" i="3"/>
  <c r="T710" i="3"/>
  <c r="T709" i="3"/>
  <c r="T708" i="3"/>
  <c r="T707" i="3"/>
  <c r="T706" i="3"/>
  <c r="T705" i="3"/>
  <c r="T704" i="3"/>
  <c r="T703" i="3"/>
  <c r="T702" i="3"/>
  <c r="T701" i="3"/>
  <c r="T700" i="3"/>
  <c r="T699" i="3"/>
  <c r="T698" i="3"/>
  <c r="T697" i="3"/>
  <c r="T696" i="3"/>
  <c r="T695" i="3"/>
  <c r="T694" i="3"/>
  <c r="T693" i="3"/>
  <c r="T692" i="3"/>
  <c r="T691" i="3"/>
  <c r="T690" i="3"/>
  <c r="T689" i="3"/>
  <c r="T688" i="3"/>
  <c r="T687" i="3"/>
  <c r="T686" i="3"/>
  <c r="T685" i="3"/>
  <c r="T684" i="3"/>
  <c r="T683" i="3"/>
  <c r="T682" i="3"/>
  <c r="T681" i="3"/>
  <c r="T680" i="3"/>
  <c r="T679" i="3"/>
  <c r="T678" i="3"/>
  <c r="T677" i="3"/>
  <c r="T676" i="3"/>
  <c r="T675" i="3"/>
  <c r="T674" i="3"/>
  <c r="T673" i="3"/>
  <c r="T672" i="3"/>
  <c r="T671" i="3"/>
  <c r="T670" i="3"/>
  <c r="T669" i="3"/>
  <c r="T668" i="3"/>
  <c r="T667" i="3"/>
  <c r="T666" i="3"/>
  <c r="T665" i="3"/>
  <c r="T664" i="3"/>
  <c r="T663" i="3"/>
  <c r="T662" i="3"/>
  <c r="T661" i="3"/>
  <c r="T660" i="3"/>
  <c r="T659" i="3"/>
  <c r="T658" i="3"/>
  <c r="T657" i="3"/>
  <c r="T656" i="3"/>
  <c r="T655" i="3"/>
  <c r="T654" i="3"/>
  <c r="T653" i="3"/>
  <c r="T652" i="3"/>
  <c r="T651" i="3"/>
  <c r="T650" i="3"/>
  <c r="T649" i="3"/>
  <c r="T648" i="3"/>
  <c r="T647" i="3"/>
  <c r="T646" i="3"/>
  <c r="T645" i="3"/>
  <c r="T644" i="3"/>
  <c r="T643" i="3"/>
  <c r="T642" i="3"/>
  <c r="T641" i="3"/>
  <c r="T640" i="3"/>
  <c r="T639" i="3"/>
  <c r="T638" i="3"/>
  <c r="T637" i="3"/>
  <c r="T636" i="3"/>
  <c r="T635" i="3"/>
  <c r="T634" i="3"/>
  <c r="T633" i="3"/>
  <c r="T632" i="3"/>
  <c r="T631" i="3"/>
  <c r="T630" i="3"/>
  <c r="T629" i="3"/>
  <c r="T628" i="3"/>
  <c r="T627" i="3"/>
  <c r="T626" i="3"/>
  <c r="T625" i="3"/>
  <c r="T624" i="3"/>
  <c r="T623" i="3"/>
  <c r="T622" i="3"/>
  <c r="T621" i="3"/>
  <c r="T620" i="3"/>
  <c r="T619" i="3"/>
  <c r="T618" i="3"/>
  <c r="T617" i="3"/>
  <c r="T616" i="3"/>
  <c r="T615" i="3"/>
  <c r="T614" i="3"/>
  <c r="T613" i="3"/>
  <c r="T612" i="3"/>
  <c r="T611" i="3"/>
  <c r="T610" i="3"/>
  <c r="T609" i="3"/>
  <c r="T608" i="3"/>
  <c r="T607" i="3"/>
  <c r="T606" i="3"/>
  <c r="T605" i="3"/>
  <c r="T604" i="3"/>
  <c r="T603" i="3"/>
  <c r="T602" i="3"/>
  <c r="T601" i="3"/>
  <c r="T600" i="3"/>
  <c r="T599" i="3"/>
  <c r="T598" i="3"/>
  <c r="T597" i="3"/>
  <c r="T596" i="3"/>
  <c r="T595" i="3"/>
  <c r="T594" i="3"/>
  <c r="T593" i="3"/>
  <c r="T592" i="3"/>
  <c r="T591" i="3"/>
  <c r="T590" i="3"/>
  <c r="T589" i="3"/>
  <c r="T588" i="3"/>
  <c r="T587" i="3"/>
  <c r="T586" i="3"/>
  <c r="T585" i="3"/>
  <c r="T584" i="3"/>
  <c r="T583" i="3"/>
  <c r="T582" i="3"/>
  <c r="T581" i="3"/>
  <c r="T580" i="3"/>
  <c r="T579" i="3"/>
  <c r="T578" i="3"/>
  <c r="T577" i="3"/>
  <c r="T576" i="3"/>
  <c r="T575" i="3"/>
  <c r="T574" i="3"/>
  <c r="T573" i="3"/>
  <c r="T572" i="3"/>
  <c r="T571" i="3"/>
  <c r="T570" i="3"/>
  <c r="T569" i="3"/>
  <c r="T568" i="3"/>
  <c r="T567" i="3"/>
  <c r="T566" i="3"/>
  <c r="T565" i="3"/>
  <c r="T564" i="3"/>
  <c r="T563" i="3"/>
  <c r="T562" i="3"/>
  <c r="T561" i="3"/>
  <c r="T560" i="3"/>
  <c r="T559" i="3"/>
  <c r="T558" i="3"/>
  <c r="T557" i="3"/>
  <c r="T556" i="3"/>
  <c r="T555" i="3"/>
  <c r="T554" i="3"/>
  <c r="T553" i="3"/>
  <c r="T552" i="3"/>
  <c r="T551" i="3"/>
  <c r="T550" i="3"/>
  <c r="T549" i="3"/>
  <c r="T548" i="3"/>
  <c r="T547" i="3"/>
  <c r="T546" i="3"/>
  <c r="T545" i="3"/>
  <c r="T544" i="3"/>
  <c r="T543" i="3"/>
  <c r="T542" i="3"/>
  <c r="T541" i="3"/>
  <c r="T540" i="3"/>
  <c r="T539" i="3"/>
  <c r="T538" i="3"/>
  <c r="T537" i="3"/>
  <c r="T536" i="3"/>
  <c r="T535" i="3"/>
  <c r="T534" i="3"/>
  <c r="T533" i="3"/>
  <c r="T532" i="3"/>
  <c r="T531" i="3"/>
  <c r="T530" i="3"/>
  <c r="T529" i="3"/>
  <c r="T528" i="3"/>
  <c r="T527" i="3"/>
  <c r="T526" i="3"/>
  <c r="T525" i="3"/>
  <c r="T524" i="3"/>
  <c r="T523" i="3"/>
  <c r="T522" i="3"/>
  <c r="T521" i="3"/>
  <c r="T520" i="3"/>
  <c r="T519" i="3"/>
  <c r="T518" i="3"/>
  <c r="T517" i="3"/>
  <c r="T516" i="3"/>
  <c r="T515" i="3"/>
  <c r="T514" i="3"/>
  <c r="T513" i="3"/>
  <c r="T512" i="3"/>
  <c r="T511" i="3"/>
  <c r="T510" i="3"/>
  <c r="T509" i="3"/>
  <c r="T508" i="3"/>
  <c r="T507" i="3"/>
  <c r="T506" i="3"/>
  <c r="T505" i="3"/>
  <c r="T504" i="3"/>
  <c r="T503" i="3"/>
  <c r="T502" i="3"/>
  <c r="T501" i="3"/>
  <c r="T500" i="3"/>
  <c r="T499" i="3"/>
  <c r="T498" i="3"/>
  <c r="T497" i="3"/>
  <c r="T496" i="3"/>
  <c r="T495" i="3"/>
  <c r="T494" i="3"/>
  <c r="T493" i="3"/>
  <c r="T492" i="3"/>
  <c r="T491" i="3"/>
  <c r="T490" i="3"/>
  <c r="T489" i="3"/>
  <c r="T488" i="3"/>
  <c r="T487" i="3"/>
  <c r="T486" i="3"/>
  <c r="T485" i="3"/>
  <c r="T484" i="3"/>
  <c r="T483" i="3"/>
  <c r="T482" i="3"/>
  <c r="T481" i="3"/>
  <c r="T480" i="3"/>
  <c r="T479" i="3"/>
  <c r="T478" i="3"/>
  <c r="T477" i="3"/>
  <c r="T476" i="3"/>
  <c r="T475" i="3"/>
  <c r="T474" i="3"/>
  <c r="T473" i="3"/>
  <c r="T472" i="3"/>
  <c r="T471" i="3"/>
  <c r="T470" i="3"/>
  <c r="T469" i="3"/>
  <c r="T468" i="3"/>
  <c r="T467" i="3"/>
  <c r="T466" i="3"/>
  <c r="T465" i="3"/>
  <c r="T464" i="3"/>
  <c r="T463" i="3"/>
  <c r="T462" i="3"/>
  <c r="T461" i="3"/>
  <c r="T460" i="3"/>
  <c r="T459" i="3"/>
  <c r="T458" i="3"/>
  <c r="T457" i="3"/>
  <c r="T456" i="3"/>
  <c r="T455" i="3"/>
  <c r="T454" i="3"/>
  <c r="T453" i="3"/>
  <c r="T452" i="3"/>
  <c r="T451" i="3"/>
  <c r="T450" i="3"/>
  <c r="T449" i="3"/>
  <c r="T448" i="3"/>
  <c r="T447" i="3"/>
  <c r="T446" i="3"/>
  <c r="T445" i="3"/>
  <c r="T444" i="3"/>
  <c r="T443" i="3"/>
  <c r="T442" i="3"/>
  <c r="T441" i="3"/>
  <c r="T440" i="3"/>
  <c r="T439" i="3"/>
  <c r="T438" i="3"/>
  <c r="T437" i="3"/>
  <c r="T436" i="3"/>
  <c r="T435" i="3"/>
  <c r="T434" i="3"/>
  <c r="T433" i="3"/>
  <c r="T432" i="3"/>
  <c r="T431" i="3"/>
  <c r="T430" i="3"/>
  <c r="T429" i="3"/>
  <c r="T428" i="3"/>
  <c r="T427" i="3"/>
  <c r="T426" i="3"/>
  <c r="T425" i="3"/>
  <c r="T424" i="3"/>
  <c r="T423" i="3"/>
  <c r="T422" i="3"/>
  <c r="T421" i="3"/>
  <c r="T420" i="3"/>
  <c r="T419" i="3"/>
  <c r="T418" i="3"/>
  <c r="T417" i="3"/>
  <c r="T416" i="3"/>
  <c r="T415" i="3"/>
  <c r="T414" i="3"/>
  <c r="T413" i="3"/>
  <c r="T412" i="3"/>
  <c r="T411" i="3"/>
  <c r="T410" i="3"/>
  <c r="T409" i="3"/>
  <c r="T408" i="3"/>
  <c r="T407" i="3"/>
  <c r="T406" i="3"/>
  <c r="T405" i="3"/>
  <c r="T404" i="3"/>
  <c r="T403" i="3"/>
  <c r="T402" i="3"/>
  <c r="T401" i="3"/>
  <c r="T400" i="3"/>
  <c r="T399" i="3"/>
  <c r="T398" i="3"/>
  <c r="T397" i="3"/>
  <c r="T396" i="3"/>
  <c r="T395" i="3"/>
  <c r="T394" i="3"/>
  <c r="T393" i="3"/>
  <c r="T392" i="3"/>
  <c r="T391" i="3"/>
  <c r="T390" i="3"/>
  <c r="T389" i="3"/>
  <c r="T388" i="3"/>
  <c r="T387" i="3"/>
  <c r="T386" i="3"/>
  <c r="T385" i="3"/>
  <c r="T384" i="3"/>
  <c r="T383" i="3"/>
  <c r="T382" i="3"/>
  <c r="T381" i="3"/>
  <c r="T380" i="3"/>
  <c r="T379" i="3"/>
  <c r="T378" i="3"/>
  <c r="T377" i="3"/>
  <c r="T376" i="3"/>
  <c r="T375" i="3"/>
  <c r="T374" i="3"/>
  <c r="T373" i="3"/>
  <c r="T372" i="3"/>
  <c r="T371" i="3"/>
  <c r="T370" i="3"/>
  <c r="T369" i="3"/>
  <c r="T368" i="3"/>
  <c r="T367" i="3"/>
  <c r="T366" i="3"/>
  <c r="T365" i="3"/>
  <c r="T364" i="3"/>
  <c r="T363" i="3"/>
  <c r="T362" i="3"/>
  <c r="T361" i="3"/>
  <c r="T360" i="3"/>
  <c r="T359" i="3"/>
  <c r="T358" i="3"/>
  <c r="T357" i="3"/>
  <c r="T356" i="3"/>
  <c r="T355" i="3"/>
  <c r="T354" i="3"/>
  <c r="T353" i="3"/>
  <c r="T352" i="3"/>
  <c r="T351" i="3"/>
  <c r="T350" i="3"/>
  <c r="T349" i="3"/>
  <c r="T348" i="3"/>
  <c r="T347" i="3"/>
  <c r="T346" i="3"/>
  <c r="T345" i="3"/>
  <c r="T344" i="3"/>
  <c r="T343" i="3"/>
  <c r="T342" i="3"/>
  <c r="T341" i="3"/>
  <c r="T340" i="3"/>
  <c r="T339" i="3"/>
  <c r="T338" i="3"/>
  <c r="T337" i="3"/>
  <c r="T336" i="3"/>
  <c r="T335" i="3"/>
  <c r="T334" i="3"/>
  <c r="T333" i="3"/>
  <c r="T332" i="3"/>
  <c r="T331" i="3"/>
  <c r="T330" i="3"/>
  <c r="T329" i="3"/>
  <c r="T328" i="3"/>
  <c r="T327" i="3"/>
  <c r="T326" i="3"/>
  <c r="T325" i="3"/>
  <c r="T324" i="3"/>
  <c r="T323" i="3"/>
  <c r="T322" i="3"/>
  <c r="T321" i="3"/>
  <c r="T320" i="3"/>
  <c r="T319" i="3"/>
  <c r="T318" i="3"/>
  <c r="T317" i="3"/>
  <c r="T316" i="3"/>
  <c r="T315" i="3"/>
  <c r="T314" i="3"/>
  <c r="T313" i="3"/>
  <c r="T312" i="3"/>
  <c r="T311" i="3"/>
  <c r="T310" i="3"/>
  <c r="T309" i="3"/>
  <c r="T308" i="3"/>
  <c r="T307" i="3"/>
  <c r="T306" i="3"/>
  <c r="T305" i="3"/>
  <c r="T304" i="3"/>
  <c r="T303" i="3"/>
  <c r="T302" i="3"/>
  <c r="T301" i="3"/>
  <c r="T300" i="3"/>
  <c r="T299" i="3"/>
  <c r="T298" i="3"/>
  <c r="T297" i="3"/>
  <c r="T296" i="3"/>
  <c r="T295" i="3"/>
  <c r="T294" i="3"/>
  <c r="T293" i="3"/>
  <c r="T292" i="3"/>
  <c r="T291" i="3"/>
  <c r="T290" i="3"/>
  <c r="T289" i="3"/>
  <c r="T288" i="3"/>
  <c r="T287" i="3"/>
  <c r="T286" i="3"/>
  <c r="T285" i="3"/>
  <c r="T284" i="3"/>
  <c r="T283" i="3"/>
  <c r="T282" i="3"/>
  <c r="T281" i="3"/>
  <c r="T280" i="3"/>
  <c r="T279" i="3"/>
  <c r="T278" i="3"/>
  <c r="T277" i="3"/>
  <c r="T276" i="3"/>
  <c r="T275" i="3"/>
  <c r="T274" i="3"/>
  <c r="T273" i="3"/>
  <c r="T272" i="3"/>
  <c r="T271" i="3"/>
  <c r="T270" i="3"/>
  <c r="T269" i="3"/>
  <c r="T268" i="3"/>
  <c r="T267" i="3"/>
  <c r="T266" i="3"/>
  <c r="T265" i="3"/>
  <c r="T264" i="3"/>
  <c r="T263" i="3"/>
  <c r="T262" i="3"/>
  <c r="T261" i="3"/>
  <c r="T260" i="3"/>
  <c r="T259" i="3"/>
  <c r="T258" i="3"/>
  <c r="T257" i="3"/>
  <c r="T256" i="3"/>
  <c r="T255" i="3"/>
  <c r="T254" i="3"/>
  <c r="T253" i="3"/>
  <c r="T252" i="3"/>
  <c r="T251" i="3"/>
  <c r="T250" i="3"/>
  <c r="T249" i="3"/>
  <c r="T248" i="3"/>
  <c r="T247" i="3"/>
  <c r="T246" i="3"/>
  <c r="T245" i="3"/>
  <c r="T244" i="3"/>
  <c r="T243" i="3"/>
  <c r="T242" i="3"/>
  <c r="T241" i="3"/>
  <c r="T240" i="3"/>
  <c r="T239" i="3"/>
  <c r="T238" i="3"/>
  <c r="T237" i="3"/>
  <c r="T236" i="3"/>
  <c r="T235" i="3"/>
  <c r="T234" i="3"/>
  <c r="T233" i="3"/>
  <c r="T232" i="3"/>
  <c r="T231" i="3"/>
  <c r="T230" i="3"/>
  <c r="T229" i="3"/>
  <c r="T228" i="3"/>
  <c r="T227" i="3"/>
  <c r="T226" i="3"/>
  <c r="T225" i="3"/>
  <c r="T224" i="3"/>
  <c r="T223" i="3"/>
  <c r="T222" i="3"/>
  <c r="T221" i="3"/>
  <c r="T220" i="3"/>
  <c r="T219" i="3"/>
  <c r="T218" i="3"/>
  <c r="T217" i="3"/>
  <c r="T216" i="3"/>
  <c r="T215" i="3"/>
  <c r="T214" i="3"/>
  <c r="T213" i="3"/>
  <c r="T212" i="3"/>
  <c r="T211" i="3"/>
  <c r="T210" i="3"/>
  <c r="T209" i="3"/>
  <c r="T208" i="3"/>
  <c r="T207" i="3"/>
  <c r="T206" i="3"/>
  <c r="T205" i="3"/>
  <c r="T204" i="3"/>
  <c r="T203" i="3"/>
  <c r="T202" i="3"/>
  <c r="T201" i="3"/>
  <c r="T200" i="3"/>
  <c r="T199" i="3"/>
  <c r="T198" i="3"/>
  <c r="T197" i="3"/>
  <c r="T196" i="3"/>
  <c r="T195" i="3"/>
  <c r="T194" i="3"/>
  <c r="T193" i="3"/>
  <c r="T192" i="3"/>
  <c r="T191" i="3"/>
  <c r="T190" i="3"/>
  <c r="T189" i="3"/>
  <c r="T188" i="3"/>
  <c r="T187" i="3"/>
  <c r="T186" i="3"/>
  <c r="T185" i="3"/>
  <c r="T184" i="3"/>
  <c r="T183" i="3"/>
  <c r="T182" i="3"/>
  <c r="T181" i="3"/>
  <c r="T180" i="3"/>
  <c r="T179" i="3"/>
  <c r="T178" i="3"/>
  <c r="T177" i="3"/>
  <c r="T176" i="3"/>
  <c r="T175" i="3"/>
  <c r="T174" i="3"/>
  <c r="T173" i="3"/>
  <c r="T172" i="3"/>
  <c r="T171" i="3"/>
  <c r="T170" i="3"/>
  <c r="T169" i="3"/>
  <c r="T168" i="3"/>
  <c r="T167" i="3"/>
  <c r="T166" i="3"/>
  <c r="T165" i="3"/>
  <c r="T164" i="3"/>
  <c r="T163" i="3"/>
  <c r="T162" i="3"/>
  <c r="T161" i="3"/>
  <c r="T160" i="3"/>
  <c r="T159" i="3"/>
  <c r="T158" i="3"/>
  <c r="T157" i="3"/>
  <c r="T156" i="3"/>
  <c r="T155" i="3"/>
  <c r="T154" i="3"/>
  <c r="T153" i="3"/>
  <c r="T152" i="3"/>
  <c r="T151" i="3"/>
  <c r="T150" i="3"/>
  <c r="T149" i="3"/>
  <c r="T148" i="3"/>
  <c r="T147" i="3"/>
  <c r="T146" i="3"/>
  <c r="T145" i="3"/>
  <c r="T144" i="3"/>
  <c r="T143" i="3"/>
  <c r="T142" i="3"/>
  <c r="T141" i="3"/>
  <c r="T140" i="3"/>
  <c r="T139" i="3"/>
  <c r="T138" i="3"/>
  <c r="T137" i="3"/>
  <c r="T136" i="3"/>
  <c r="T135" i="3"/>
  <c r="T134" i="3"/>
  <c r="T133" i="3"/>
  <c r="T132" i="3"/>
  <c r="T131" i="3"/>
  <c r="T130" i="3"/>
  <c r="T129" i="3"/>
  <c r="T128" i="3"/>
  <c r="T127" i="3"/>
  <c r="T126" i="3"/>
  <c r="T125" i="3"/>
  <c r="T124" i="3"/>
  <c r="T123" i="3"/>
  <c r="T122" i="3"/>
  <c r="T121" i="3"/>
  <c r="T120" i="3"/>
  <c r="T119" i="3"/>
  <c r="T118" i="3"/>
  <c r="T117" i="3"/>
  <c r="T116" i="3"/>
  <c r="T115" i="3"/>
  <c r="T114" i="3"/>
  <c r="T113" i="3"/>
  <c r="T112" i="3"/>
  <c r="T111" i="3"/>
  <c r="T110" i="3"/>
  <c r="T109" i="3"/>
  <c r="T108" i="3"/>
  <c r="T107" i="3"/>
  <c r="T106" i="3"/>
  <c r="T105" i="3"/>
  <c r="T104" i="3"/>
  <c r="T103" i="3"/>
  <c r="T102" i="3"/>
  <c r="T101" i="3"/>
  <c r="T100" i="3"/>
  <c r="T99" i="3"/>
  <c r="T98" i="3"/>
  <c r="T97" i="3"/>
  <c r="T96" i="3"/>
  <c r="T95" i="3"/>
  <c r="T94" i="3"/>
  <c r="T93" i="3"/>
  <c r="T92" i="3"/>
  <c r="T91" i="3"/>
  <c r="T90" i="3"/>
  <c r="T89" i="3"/>
  <c r="T88" i="3"/>
  <c r="T87" i="3"/>
  <c r="T86" i="3"/>
  <c r="T85" i="3"/>
  <c r="T84" i="3"/>
  <c r="T83" i="3"/>
  <c r="T82" i="3"/>
  <c r="T81" i="3"/>
  <c r="T80" i="3"/>
  <c r="T79" i="3"/>
  <c r="T78" i="3"/>
  <c r="T77" i="3"/>
  <c r="T76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T8" i="3"/>
  <c r="T7" i="3"/>
  <c r="T6" i="3"/>
  <c r="T5" i="3"/>
  <c r="T4" i="3"/>
  <c r="Q809" i="3"/>
  <c r="Q808" i="3"/>
  <c r="Q807" i="3"/>
  <c r="Q806" i="3"/>
  <c r="Q805" i="3"/>
  <c r="Q804" i="3"/>
  <c r="Q803" i="3"/>
  <c r="Q802" i="3"/>
  <c r="Q801" i="3"/>
  <c r="Q800" i="3"/>
  <c r="Q799" i="3"/>
  <c r="Q798" i="3"/>
  <c r="Q797" i="3"/>
  <c r="Q796" i="3"/>
  <c r="Q795" i="3"/>
  <c r="Q794" i="3"/>
  <c r="Q793" i="3"/>
  <c r="Q792" i="3"/>
  <c r="Q791" i="3"/>
  <c r="Q790" i="3"/>
  <c r="Q789" i="3"/>
  <c r="Q788" i="3"/>
  <c r="Q787" i="3"/>
  <c r="Q786" i="3"/>
  <c r="Q785" i="3"/>
  <c r="Q784" i="3"/>
  <c r="Q783" i="3"/>
  <c r="Q782" i="3"/>
  <c r="Q781" i="3"/>
  <c r="Q780" i="3"/>
  <c r="Q779" i="3"/>
  <c r="Q778" i="3"/>
  <c r="Q777" i="3"/>
  <c r="Q776" i="3"/>
  <c r="Q775" i="3"/>
  <c r="Q774" i="3"/>
  <c r="Q773" i="3"/>
  <c r="Q772" i="3"/>
  <c r="Q771" i="3"/>
  <c r="Q770" i="3"/>
  <c r="Q769" i="3"/>
  <c r="Q768" i="3"/>
  <c r="Q767" i="3"/>
  <c r="Q766" i="3"/>
  <c r="Q765" i="3"/>
  <c r="Q764" i="3"/>
  <c r="Q763" i="3"/>
  <c r="Q762" i="3"/>
  <c r="Q761" i="3"/>
  <c r="Q760" i="3"/>
  <c r="Q759" i="3"/>
  <c r="Q758" i="3"/>
  <c r="Q757" i="3"/>
  <c r="Q756" i="3"/>
  <c r="Q755" i="3"/>
  <c r="Q754" i="3"/>
  <c r="Q753" i="3"/>
  <c r="Q752" i="3"/>
  <c r="Q751" i="3"/>
  <c r="Q750" i="3"/>
  <c r="Q749" i="3"/>
  <c r="Q748" i="3"/>
  <c r="Q747" i="3"/>
  <c r="Q746" i="3"/>
  <c r="Q745" i="3"/>
  <c r="Q744" i="3"/>
  <c r="Q743" i="3"/>
  <c r="Q742" i="3"/>
  <c r="Q741" i="3"/>
  <c r="Q740" i="3"/>
  <c r="Q739" i="3"/>
  <c r="Q738" i="3"/>
  <c r="Q737" i="3"/>
  <c r="Q736" i="3"/>
  <c r="Q735" i="3"/>
  <c r="Q734" i="3"/>
  <c r="Q733" i="3"/>
  <c r="Q732" i="3"/>
  <c r="Q731" i="3"/>
  <c r="Q730" i="3"/>
  <c r="Q729" i="3"/>
  <c r="Q728" i="3"/>
  <c r="Q727" i="3"/>
  <c r="Q726" i="3"/>
  <c r="Q725" i="3"/>
  <c r="Q724" i="3"/>
  <c r="Q723" i="3"/>
  <c r="Q722" i="3"/>
  <c r="Q721" i="3"/>
  <c r="Q720" i="3"/>
  <c r="Q719" i="3"/>
  <c r="Q718" i="3"/>
  <c r="Q717" i="3"/>
  <c r="Q716" i="3"/>
  <c r="Q715" i="3"/>
  <c r="Q714" i="3"/>
  <c r="Q713" i="3"/>
  <c r="Q712" i="3"/>
  <c r="Q711" i="3"/>
  <c r="Q710" i="3"/>
  <c r="Q709" i="3"/>
  <c r="Q708" i="3"/>
  <c r="Q707" i="3"/>
  <c r="Q706" i="3"/>
  <c r="Q705" i="3"/>
  <c r="Q704" i="3"/>
  <c r="Q703" i="3"/>
  <c r="Q702" i="3"/>
  <c r="Q701" i="3"/>
  <c r="Q700" i="3"/>
  <c r="Q699" i="3"/>
  <c r="Q698" i="3"/>
  <c r="Q697" i="3"/>
  <c r="Q696" i="3"/>
  <c r="Q695" i="3"/>
  <c r="Q694" i="3"/>
  <c r="Q693" i="3"/>
  <c r="Q692" i="3"/>
  <c r="Q691" i="3"/>
  <c r="Q690" i="3"/>
  <c r="Q689" i="3"/>
  <c r="Q688" i="3"/>
  <c r="Q687" i="3"/>
  <c r="Q686" i="3"/>
  <c r="Q685" i="3"/>
  <c r="Q684" i="3"/>
  <c r="Q683" i="3"/>
  <c r="Q682" i="3"/>
  <c r="Q681" i="3"/>
  <c r="Q680" i="3"/>
  <c r="Q679" i="3"/>
  <c r="Q678" i="3"/>
  <c r="Q677" i="3"/>
  <c r="Q676" i="3"/>
  <c r="Q675" i="3"/>
  <c r="Q674" i="3"/>
  <c r="Q673" i="3"/>
  <c r="Q672" i="3"/>
  <c r="Q671" i="3"/>
  <c r="Q670" i="3"/>
  <c r="Q669" i="3"/>
  <c r="Q668" i="3"/>
  <c r="Q667" i="3"/>
  <c r="Q666" i="3"/>
  <c r="Q665" i="3"/>
  <c r="Q664" i="3"/>
  <c r="Q663" i="3"/>
  <c r="Q662" i="3"/>
  <c r="Q661" i="3"/>
  <c r="Q660" i="3"/>
  <c r="Q659" i="3"/>
  <c r="Q658" i="3"/>
  <c r="Q657" i="3"/>
  <c r="Q656" i="3"/>
  <c r="Q655" i="3"/>
  <c r="Q654" i="3"/>
  <c r="Q653" i="3"/>
  <c r="Q652" i="3"/>
  <c r="Q651" i="3"/>
  <c r="Q650" i="3"/>
  <c r="Q649" i="3"/>
  <c r="Q648" i="3"/>
  <c r="Q647" i="3"/>
  <c r="Q646" i="3"/>
  <c r="Q645" i="3"/>
  <c r="Q644" i="3"/>
  <c r="Q643" i="3"/>
  <c r="Q642" i="3"/>
  <c r="Q641" i="3"/>
  <c r="Q640" i="3"/>
  <c r="Q639" i="3"/>
  <c r="Q638" i="3"/>
  <c r="Q637" i="3"/>
  <c r="Q636" i="3"/>
  <c r="Q635" i="3"/>
  <c r="Q634" i="3"/>
  <c r="Q633" i="3"/>
  <c r="Q632" i="3"/>
  <c r="Q631" i="3"/>
  <c r="Q630" i="3"/>
  <c r="Q629" i="3"/>
  <c r="Q628" i="3"/>
  <c r="Q627" i="3"/>
  <c r="Q626" i="3"/>
  <c r="Q625" i="3"/>
  <c r="Q624" i="3"/>
  <c r="Q623" i="3"/>
  <c r="Q622" i="3"/>
  <c r="Q621" i="3"/>
  <c r="Q620" i="3"/>
  <c r="Q619" i="3"/>
  <c r="Q618" i="3"/>
  <c r="Q617" i="3"/>
  <c r="Q616" i="3"/>
  <c r="Q615" i="3"/>
  <c r="Q614" i="3"/>
  <c r="Q613" i="3"/>
  <c r="Q612" i="3"/>
  <c r="Q611" i="3"/>
  <c r="Q610" i="3"/>
  <c r="Q609" i="3"/>
  <c r="Q608" i="3"/>
  <c r="Q607" i="3"/>
  <c r="Q606" i="3"/>
  <c r="Q605" i="3"/>
  <c r="Q604" i="3"/>
  <c r="Q603" i="3"/>
  <c r="Q602" i="3"/>
  <c r="Q601" i="3"/>
  <c r="Q600" i="3"/>
  <c r="Q599" i="3"/>
  <c r="Q598" i="3"/>
  <c r="Q597" i="3"/>
  <c r="Q596" i="3"/>
  <c r="Q595" i="3"/>
  <c r="Q594" i="3"/>
  <c r="Q593" i="3"/>
  <c r="Q592" i="3"/>
  <c r="Q591" i="3"/>
  <c r="Q590" i="3"/>
  <c r="Q589" i="3"/>
  <c r="Q588" i="3"/>
  <c r="Q587" i="3"/>
  <c r="Q586" i="3"/>
  <c r="Q585" i="3"/>
  <c r="Q584" i="3"/>
  <c r="Q583" i="3"/>
  <c r="Q582" i="3"/>
  <c r="Q581" i="3"/>
  <c r="Q580" i="3"/>
  <c r="Q579" i="3"/>
  <c r="Q578" i="3"/>
  <c r="Q577" i="3"/>
  <c r="Q576" i="3"/>
  <c r="Q575" i="3"/>
  <c r="Q574" i="3"/>
  <c r="Q573" i="3"/>
  <c r="Q572" i="3"/>
  <c r="Q571" i="3"/>
  <c r="Q570" i="3"/>
  <c r="Q569" i="3"/>
  <c r="Q568" i="3"/>
  <c r="Q567" i="3"/>
  <c r="Q566" i="3"/>
  <c r="Q565" i="3"/>
  <c r="Q564" i="3"/>
  <c r="Q563" i="3"/>
  <c r="Q562" i="3"/>
  <c r="Q561" i="3"/>
  <c r="Q560" i="3"/>
  <c r="Q559" i="3"/>
  <c r="Q558" i="3"/>
  <c r="Q557" i="3"/>
  <c r="Q556" i="3"/>
  <c r="Q555" i="3"/>
  <c r="Q554" i="3"/>
  <c r="Q553" i="3"/>
  <c r="Q552" i="3"/>
  <c r="Q551" i="3"/>
  <c r="Q550" i="3"/>
  <c r="Q549" i="3"/>
  <c r="Q548" i="3"/>
  <c r="Q547" i="3"/>
  <c r="Q546" i="3"/>
  <c r="Q545" i="3"/>
  <c r="Q544" i="3"/>
  <c r="Q543" i="3"/>
  <c r="Q542" i="3"/>
  <c r="Q541" i="3"/>
  <c r="Q540" i="3"/>
  <c r="Q539" i="3"/>
  <c r="Q538" i="3"/>
  <c r="Q537" i="3"/>
  <c r="Q536" i="3"/>
  <c r="Q535" i="3"/>
  <c r="Q534" i="3"/>
  <c r="Q533" i="3"/>
  <c r="Q532" i="3"/>
  <c r="Q531" i="3"/>
  <c r="Q530" i="3"/>
  <c r="Q529" i="3"/>
  <c r="Q528" i="3"/>
  <c r="Q527" i="3"/>
  <c r="Q526" i="3"/>
  <c r="Q525" i="3"/>
  <c r="Q524" i="3"/>
  <c r="Q523" i="3"/>
  <c r="Q522" i="3"/>
  <c r="Q521" i="3"/>
  <c r="Q520" i="3"/>
  <c r="Q519" i="3"/>
  <c r="Q518" i="3"/>
  <c r="Q517" i="3"/>
  <c r="Q516" i="3"/>
  <c r="Q515" i="3"/>
  <c r="Q514" i="3"/>
  <c r="Q513" i="3"/>
  <c r="Q512" i="3"/>
  <c r="Q511" i="3"/>
  <c r="Q510" i="3"/>
  <c r="Q509" i="3"/>
  <c r="Q508" i="3"/>
  <c r="Q507" i="3"/>
  <c r="Q506" i="3"/>
  <c r="Q505" i="3"/>
  <c r="Q504" i="3"/>
  <c r="Q503" i="3"/>
  <c r="Q502" i="3"/>
  <c r="Q501" i="3"/>
  <c r="Q500" i="3"/>
  <c r="Q499" i="3"/>
  <c r="Q498" i="3"/>
  <c r="Q497" i="3"/>
  <c r="Q496" i="3"/>
  <c r="Q495" i="3"/>
  <c r="Q494" i="3"/>
  <c r="Q493" i="3"/>
  <c r="Q492" i="3"/>
  <c r="Q491" i="3"/>
  <c r="Q490" i="3"/>
  <c r="Q489" i="3"/>
  <c r="Q488" i="3"/>
  <c r="Q487" i="3"/>
  <c r="Q486" i="3"/>
  <c r="Q485" i="3"/>
  <c r="Q484" i="3"/>
  <c r="Q483" i="3"/>
  <c r="Q482" i="3"/>
  <c r="Q481" i="3"/>
  <c r="Q480" i="3"/>
  <c r="Q479" i="3"/>
  <c r="Q478" i="3"/>
  <c r="Q477" i="3"/>
  <c r="Q476" i="3"/>
  <c r="Q475" i="3"/>
  <c r="Q474" i="3"/>
  <c r="Q473" i="3"/>
  <c r="Q472" i="3"/>
  <c r="Q471" i="3"/>
  <c r="Q470" i="3"/>
  <c r="Q469" i="3"/>
  <c r="Q468" i="3"/>
  <c r="Q467" i="3"/>
  <c r="Q466" i="3"/>
  <c r="Q465" i="3"/>
  <c r="Q464" i="3"/>
  <c r="Q463" i="3"/>
  <c r="Q462" i="3"/>
  <c r="Q461" i="3"/>
  <c r="Q460" i="3"/>
  <c r="Q459" i="3"/>
  <c r="Q458" i="3"/>
  <c r="Q457" i="3"/>
  <c r="Q456" i="3"/>
  <c r="Q455" i="3"/>
  <c r="Q454" i="3"/>
  <c r="Q453" i="3"/>
  <c r="Q452" i="3"/>
  <c r="Q451" i="3"/>
  <c r="Q450" i="3"/>
  <c r="Q449" i="3"/>
  <c r="Q448" i="3"/>
  <c r="Q447" i="3"/>
  <c r="Q446" i="3"/>
  <c r="Q445" i="3"/>
  <c r="Q444" i="3"/>
  <c r="Q443" i="3"/>
  <c r="Q442" i="3"/>
  <c r="Q441" i="3"/>
  <c r="Q440" i="3"/>
  <c r="Q439" i="3"/>
  <c r="Q438" i="3"/>
  <c r="Q437" i="3"/>
  <c r="Q436" i="3"/>
  <c r="Q435" i="3"/>
  <c r="Q434" i="3"/>
  <c r="Q433" i="3"/>
  <c r="Q432" i="3"/>
  <c r="Q431" i="3"/>
  <c r="Q430" i="3"/>
  <c r="Q429" i="3"/>
  <c r="Q428" i="3"/>
  <c r="Q427" i="3"/>
  <c r="Q426" i="3"/>
  <c r="Q425" i="3"/>
  <c r="Q424" i="3"/>
  <c r="Q423" i="3"/>
  <c r="Q422" i="3"/>
  <c r="Q421" i="3"/>
  <c r="Q420" i="3"/>
  <c r="Q419" i="3"/>
  <c r="Q418" i="3"/>
  <c r="Q417" i="3"/>
  <c r="Q416" i="3"/>
  <c r="Q415" i="3"/>
  <c r="Q414" i="3"/>
  <c r="Q413" i="3"/>
  <c r="Q412" i="3"/>
  <c r="Q411" i="3"/>
  <c r="Q410" i="3"/>
  <c r="Q409" i="3"/>
  <c r="Q408" i="3"/>
  <c r="Q407" i="3"/>
  <c r="Q406" i="3"/>
  <c r="Q405" i="3"/>
  <c r="Q404" i="3"/>
  <c r="Q403" i="3"/>
  <c r="Q402" i="3"/>
  <c r="Q401" i="3"/>
  <c r="Q400" i="3"/>
  <c r="Q399" i="3"/>
  <c r="Q398" i="3"/>
  <c r="Q397" i="3"/>
  <c r="Q396" i="3"/>
  <c r="Q395" i="3"/>
  <c r="Q394" i="3"/>
  <c r="Q393" i="3"/>
  <c r="Q392" i="3"/>
  <c r="Q391" i="3"/>
  <c r="Q390" i="3"/>
  <c r="Q389" i="3"/>
  <c r="Q388" i="3"/>
  <c r="Q387" i="3"/>
  <c r="Q386" i="3"/>
  <c r="Q385" i="3"/>
  <c r="Q384" i="3"/>
  <c r="Q383" i="3"/>
  <c r="Q382" i="3"/>
  <c r="Q381" i="3"/>
  <c r="Q380" i="3"/>
  <c r="Q379" i="3"/>
  <c r="Q378" i="3"/>
  <c r="Q377" i="3"/>
  <c r="Q376" i="3"/>
  <c r="Q375" i="3"/>
  <c r="Q374" i="3"/>
  <c r="Q373" i="3"/>
  <c r="Q372" i="3"/>
  <c r="Q371" i="3"/>
  <c r="Q370" i="3"/>
  <c r="Q369" i="3"/>
  <c r="Q368" i="3"/>
  <c r="Q367" i="3"/>
  <c r="Q366" i="3"/>
  <c r="Q365" i="3"/>
  <c r="Q364" i="3"/>
  <c r="Q363" i="3"/>
  <c r="Q362" i="3"/>
  <c r="Q361" i="3"/>
  <c r="Q360" i="3"/>
  <c r="Q359" i="3"/>
  <c r="Q358" i="3"/>
  <c r="Q357" i="3"/>
  <c r="Q356" i="3"/>
  <c r="Q355" i="3"/>
  <c r="Q354" i="3"/>
  <c r="Q353" i="3"/>
  <c r="Q352" i="3"/>
  <c r="Q351" i="3"/>
  <c r="Q350" i="3"/>
  <c r="Q349" i="3"/>
  <c r="Q348" i="3"/>
  <c r="Q347" i="3"/>
  <c r="Q346" i="3"/>
  <c r="Q345" i="3"/>
  <c r="Q344" i="3"/>
  <c r="Q343" i="3"/>
  <c r="Q342" i="3"/>
  <c r="Q341" i="3"/>
  <c r="Q340" i="3"/>
  <c r="Q339" i="3"/>
  <c r="Q338" i="3"/>
  <c r="Q337" i="3"/>
  <c r="Q336" i="3"/>
  <c r="Q335" i="3"/>
  <c r="Q334" i="3"/>
  <c r="Q333" i="3"/>
  <c r="Q332" i="3"/>
  <c r="Q331" i="3"/>
  <c r="Q330" i="3"/>
  <c r="Q329" i="3"/>
  <c r="Q328" i="3"/>
  <c r="Q327" i="3"/>
  <c r="Q326" i="3"/>
  <c r="Q325" i="3"/>
  <c r="Q324" i="3"/>
  <c r="Q323" i="3"/>
  <c r="Q322" i="3"/>
  <c r="Q321" i="3"/>
  <c r="Q320" i="3"/>
  <c r="Q319" i="3"/>
  <c r="Q318" i="3"/>
  <c r="Q317" i="3"/>
  <c r="Q316" i="3"/>
  <c r="Q315" i="3"/>
  <c r="Q314" i="3"/>
  <c r="Q313" i="3"/>
  <c r="Q312" i="3"/>
  <c r="Q311" i="3"/>
  <c r="Q310" i="3"/>
  <c r="Q309" i="3"/>
  <c r="Q308" i="3"/>
  <c r="Q307" i="3"/>
  <c r="Q306" i="3"/>
  <c r="Q305" i="3"/>
  <c r="Q304" i="3"/>
  <c r="Q303" i="3"/>
  <c r="Q302" i="3"/>
  <c r="Q301" i="3"/>
  <c r="Q300" i="3"/>
  <c r="Q299" i="3"/>
  <c r="Q298" i="3"/>
  <c r="Q297" i="3"/>
  <c r="Q296" i="3"/>
  <c r="Q295" i="3"/>
  <c r="Q294" i="3"/>
  <c r="Q293" i="3"/>
  <c r="Q292" i="3"/>
  <c r="Q291" i="3"/>
  <c r="Q290" i="3"/>
  <c r="Q289" i="3"/>
  <c r="Q288" i="3"/>
  <c r="Q287" i="3"/>
  <c r="Q286" i="3"/>
  <c r="Q285" i="3"/>
  <c r="Q284" i="3"/>
  <c r="Q283" i="3"/>
  <c r="Q282" i="3"/>
  <c r="Q281" i="3"/>
  <c r="Q280" i="3"/>
  <c r="Q279" i="3"/>
  <c r="Q278" i="3"/>
  <c r="Q277" i="3"/>
  <c r="Q276" i="3"/>
  <c r="Q275" i="3"/>
  <c r="Q274" i="3"/>
  <c r="Q273" i="3"/>
  <c r="Q272" i="3"/>
  <c r="Q271" i="3"/>
  <c r="Q270" i="3"/>
  <c r="Q269" i="3"/>
  <c r="Q268" i="3"/>
  <c r="Q267" i="3"/>
  <c r="Q266" i="3"/>
  <c r="Q265" i="3"/>
  <c r="Q264" i="3"/>
  <c r="Q263" i="3"/>
  <c r="Q262" i="3"/>
  <c r="Q261" i="3"/>
  <c r="Q260" i="3"/>
  <c r="Q259" i="3"/>
  <c r="Q258" i="3"/>
  <c r="Q257" i="3"/>
  <c r="Q256" i="3"/>
  <c r="Q255" i="3"/>
  <c r="Q254" i="3"/>
  <c r="Q253" i="3"/>
  <c r="Q252" i="3"/>
  <c r="Q251" i="3"/>
  <c r="Q250" i="3"/>
  <c r="Q249" i="3"/>
  <c r="Q248" i="3"/>
  <c r="Q247" i="3"/>
  <c r="Q246" i="3"/>
  <c r="Q245" i="3"/>
  <c r="Q244" i="3"/>
  <c r="Q243" i="3"/>
  <c r="Q242" i="3"/>
  <c r="Q241" i="3"/>
  <c r="Q240" i="3"/>
  <c r="Q239" i="3"/>
  <c r="Q238" i="3"/>
  <c r="Q237" i="3"/>
  <c r="Q236" i="3"/>
  <c r="Q235" i="3"/>
  <c r="Q234" i="3"/>
  <c r="Q233" i="3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N809" i="3"/>
  <c r="N808" i="3"/>
  <c r="N807" i="3"/>
  <c r="N806" i="3"/>
  <c r="N805" i="3"/>
  <c r="N804" i="3"/>
  <c r="N803" i="3"/>
  <c r="N802" i="3"/>
  <c r="N801" i="3"/>
  <c r="N800" i="3"/>
  <c r="N799" i="3"/>
  <c r="N798" i="3"/>
  <c r="N797" i="3"/>
  <c r="N796" i="3"/>
  <c r="N795" i="3"/>
  <c r="N794" i="3"/>
  <c r="N793" i="3"/>
  <c r="N792" i="3"/>
  <c r="N791" i="3"/>
  <c r="N790" i="3"/>
  <c r="N789" i="3"/>
  <c r="N788" i="3"/>
  <c r="N787" i="3"/>
  <c r="N786" i="3"/>
  <c r="N785" i="3"/>
  <c r="N784" i="3"/>
  <c r="N783" i="3"/>
  <c r="N782" i="3"/>
  <c r="N781" i="3"/>
  <c r="N780" i="3"/>
  <c r="N779" i="3"/>
  <c r="N778" i="3"/>
  <c r="N777" i="3"/>
  <c r="N776" i="3"/>
  <c r="N775" i="3"/>
  <c r="N774" i="3"/>
  <c r="N773" i="3"/>
  <c r="N772" i="3"/>
  <c r="N771" i="3"/>
  <c r="N770" i="3"/>
  <c r="N769" i="3"/>
  <c r="N768" i="3"/>
  <c r="N767" i="3"/>
  <c r="N766" i="3"/>
  <c r="N765" i="3"/>
  <c r="N764" i="3"/>
  <c r="N763" i="3"/>
  <c r="N762" i="3"/>
  <c r="N761" i="3"/>
  <c r="N760" i="3"/>
  <c r="N759" i="3"/>
  <c r="N758" i="3"/>
  <c r="N757" i="3"/>
  <c r="N756" i="3"/>
  <c r="N755" i="3"/>
  <c r="N754" i="3"/>
  <c r="N753" i="3"/>
  <c r="N752" i="3"/>
  <c r="N751" i="3"/>
  <c r="N750" i="3"/>
  <c r="N749" i="3"/>
  <c r="N748" i="3"/>
  <c r="N747" i="3"/>
  <c r="N746" i="3"/>
  <c r="N745" i="3"/>
  <c r="N744" i="3"/>
  <c r="N743" i="3"/>
  <c r="N742" i="3"/>
  <c r="N741" i="3"/>
  <c r="N740" i="3"/>
  <c r="N739" i="3"/>
  <c r="N738" i="3"/>
  <c r="N737" i="3"/>
  <c r="N736" i="3"/>
  <c r="N735" i="3"/>
  <c r="N734" i="3"/>
  <c r="N733" i="3"/>
  <c r="N732" i="3"/>
  <c r="N731" i="3"/>
  <c r="N730" i="3"/>
  <c r="N729" i="3"/>
  <c r="N728" i="3"/>
  <c r="N727" i="3"/>
  <c r="N726" i="3"/>
  <c r="N725" i="3"/>
  <c r="N724" i="3"/>
  <c r="N723" i="3"/>
  <c r="N722" i="3"/>
  <c r="N721" i="3"/>
  <c r="N720" i="3"/>
  <c r="N719" i="3"/>
  <c r="N718" i="3"/>
  <c r="N717" i="3"/>
  <c r="N716" i="3"/>
  <c r="N715" i="3"/>
  <c r="N714" i="3"/>
  <c r="N713" i="3"/>
  <c r="N712" i="3"/>
  <c r="N711" i="3"/>
  <c r="N710" i="3"/>
  <c r="N709" i="3"/>
  <c r="N708" i="3"/>
  <c r="N707" i="3"/>
  <c r="N706" i="3"/>
  <c r="N705" i="3"/>
  <c r="N704" i="3"/>
  <c r="N703" i="3"/>
  <c r="N702" i="3"/>
  <c r="N701" i="3"/>
  <c r="N700" i="3"/>
  <c r="N699" i="3"/>
  <c r="N698" i="3"/>
  <c r="N697" i="3"/>
  <c r="N696" i="3"/>
  <c r="N695" i="3"/>
  <c r="N694" i="3"/>
  <c r="N693" i="3"/>
  <c r="N692" i="3"/>
  <c r="N691" i="3"/>
  <c r="N690" i="3"/>
  <c r="N689" i="3"/>
  <c r="N688" i="3"/>
  <c r="N687" i="3"/>
  <c r="N686" i="3"/>
  <c r="N685" i="3"/>
  <c r="N684" i="3"/>
  <c r="N683" i="3"/>
  <c r="N682" i="3"/>
  <c r="N681" i="3"/>
  <c r="N680" i="3"/>
  <c r="N679" i="3"/>
  <c r="N678" i="3"/>
  <c r="N677" i="3"/>
  <c r="N676" i="3"/>
  <c r="N675" i="3"/>
  <c r="N674" i="3"/>
  <c r="N673" i="3"/>
  <c r="N672" i="3"/>
  <c r="N671" i="3"/>
  <c r="N670" i="3"/>
  <c r="N669" i="3"/>
  <c r="N668" i="3"/>
  <c r="N667" i="3"/>
  <c r="N666" i="3"/>
  <c r="N665" i="3"/>
  <c r="N664" i="3"/>
  <c r="N663" i="3"/>
  <c r="N662" i="3"/>
  <c r="N661" i="3"/>
  <c r="N660" i="3"/>
  <c r="N659" i="3"/>
  <c r="N658" i="3"/>
  <c r="N657" i="3"/>
  <c r="N656" i="3"/>
  <c r="N655" i="3"/>
  <c r="N654" i="3"/>
  <c r="N653" i="3"/>
  <c r="N652" i="3"/>
  <c r="N651" i="3"/>
  <c r="N650" i="3"/>
  <c r="N649" i="3"/>
  <c r="N648" i="3"/>
  <c r="N647" i="3"/>
  <c r="N646" i="3"/>
  <c r="N645" i="3"/>
  <c r="N644" i="3"/>
  <c r="N643" i="3"/>
  <c r="N642" i="3"/>
  <c r="N641" i="3"/>
  <c r="N640" i="3"/>
  <c r="N639" i="3"/>
  <c r="N638" i="3"/>
  <c r="N637" i="3"/>
  <c r="N636" i="3"/>
  <c r="N635" i="3"/>
  <c r="N634" i="3"/>
  <c r="N633" i="3"/>
  <c r="N632" i="3"/>
  <c r="N631" i="3"/>
  <c r="N630" i="3"/>
  <c r="N629" i="3"/>
  <c r="N628" i="3"/>
  <c r="N627" i="3"/>
  <c r="N626" i="3"/>
  <c r="N625" i="3"/>
  <c r="N624" i="3"/>
  <c r="N623" i="3"/>
  <c r="N622" i="3"/>
  <c r="N621" i="3"/>
  <c r="N620" i="3"/>
  <c r="N619" i="3"/>
  <c r="N618" i="3"/>
  <c r="N617" i="3"/>
  <c r="N616" i="3"/>
  <c r="N615" i="3"/>
  <c r="N614" i="3"/>
  <c r="N613" i="3"/>
  <c r="N612" i="3"/>
  <c r="N611" i="3"/>
  <c r="N610" i="3"/>
  <c r="N609" i="3"/>
  <c r="N608" i="3"/>
  <c r="N607" i="3"/>
  <c r="N606" i="3"/>
  <c r="N605" i="3"/>
  <c r="N604" i="3"/>
  <c r="N603" i="3"/>
  <c r="N602" i="3"/>
  <c r="N601" i="3"/>
  <c r="N600" i="3"/>
  <c r="N599" i="3"/>
  <c r="N598" i="3"/>
  <c r="N597" i="3"/>
  <c r="N596" i="3"/>
  <c r="N595" i="3"/>
  <c r="N594" i="3"/>
  <c r="N593" i="3"/>
  <c r="N592" i="3"/>
  <c r="N591" i="3"/>
  <c r="N590" i="3"/>
  <c r="N589" i="3"/>
  <c r="N588" i="3"/>
  <c r="N587" i="3"/>
  <c r="N586" i="3"/>
  <c r="N585" i="3"/>
  <c r="N584" i="3"/>
  <c r="N583" i="3"/>
  <c r="N582" i="3"/>
  <c r="N581" i="3"/>
  <c r="N580" i="3"/>
  <c r="N579" i="3"/>
  <c r="N578" i="3"/>
  <c r="N577" i="3"/>
  <c r="N576" i="3"/>
  <c r="N575" i="3"/>
  <c r="N574" i="3"/>
  <c r="N573" i="3"/>
  <c r="N572" i="3"/>
  <c r="N571" i="3"/>
  <c r="N570" i="3"/>
  <c r="N569" i="3"/>
  <c r="N568" i="3"/>
  <c r="N567" i="3"/>
  <c r="N566" i="3"/>
  <c r="N565" i="3"/>
  <c r="N564" i="3"/>
  <c r="N563" i="3"/>
  <c r="N562" i="3"/>
  <c r="N561" i="3"/>
  <c r="N560" i="3"/>
  <c r="N559" i="3"/>
  <c r="N558" i="3"/>
  <c r="N557" i="3"/>
  <c r="N556" i="3"/>
  <c r="N555" i="3"/>
  <c r="N554" i="3"/>
  <c r="N553" i="3"/>
  <c r="N552" i="3"/>
  <c r="N551" i="3"/>
  <c r="N550" i="3"/>
  <c r="N549" i="3"/>
  <c r="N548" i="3"/>
  <c r="N547" i="3"/>
  <c r="N546" i="3"/>
  <c r="N545" i="3"/>
  <c r="N544" i="3"/>
  <c r="N543" i="3"/>
  <c r="N542" i="3"/>
  <c r="N541" i="3"/>
  <c r="N540" i="3"/>
  <c r="N539" i="3"/>
  <c r="N538" i="3"/>
  <c r="N537" i="3"/>
  <c r="N536" i="3"/>
  <c r="N535" i="3"/>
  <c r="N534" i="3"/>
  <c r="N533" i="3"/>
  <c r="N532" i="3"/>
  <c r="N531" i="3"/>
  <c r="N530" i="3"/>
  <c r="N529" i="3"/>
  <c r="N528" i="3"/>
  <c r="N527" i="3"/>
  <c r="N526" i="3"/>
  <c r="N525" i="3"/>
  <c r="N524" i="3"/>
  <c r="N523" i="3"/>
  <c r="N522" i="3"/>
  <c r="N521" i="3"/>
  <c r="N520" i="3"/>
  <c r="N519" i="3"/>
  <c r="N518" i="3"/>
  <c r="N517" i="3"/>
  <c r="N516" i="3"/>
  <c r="N515" i="3"/>
  <c r="N514" i="3"/>
  <c r="N513" i="3"/>
  <c r="N512" i="3"/>
  <c r="N511" i="3"/>
  <c r="N510" i="3"/>
  <c r="N509" i="3"/>
  <c r="N508" i="3"/>
  <c r="N507" i="3"/>
  <c r="N506" i="3"/>
  <c r="N505" i="3"/>
  <c r="N504" i="3"/>
  <c r="N503" i="3"/>
  <c r="N502" i="3"/>
  <c r="N501" i="3"/>
  <c r="N500" i="3"/>
  <c r="N499" i="3"/>
  <c r="N498" i="3"/>
  <c r="N497" i="3"/>
  <c r="N496" i="3"/>
  <c r="N495" i="3"/>
  <c r="N494" i="3"/>
  <c r="N493" i="3"/>
  <c r="N492" i="3"/>
  <c r="N491" i="3"/>
  <c r="N490" i="3"/>
  <c r="N489" i="3"/>
  <c r="N488" i="3"/>
  <c r="N487" i="3"/>
  <c r="N486" i="3"/>
  <c r="N485" i="3"/>
  <c r="N484" i="3"/>
  <c r="N483" i="3"/>
  <c r="N482" i="3"/>
  <c r="N481" i="3"/>
  <c r="N480" i="3"/>
  <c r="N479" i="3"/>
  <c r="N478" i="3"/>
  <c r="N477" i="3"/>
  <c r="N476" i="3"/>
  <c r="N475" i="3"/>
  <c r="N474" i="3"/>
  <c r="N473" i="3"/>
  <c r="N472" i="3"/>
  <c r="N471" i="3"/>
  <c r="N470" i="3"/>
  <c r="N469" i="3"/>
  <c r="N468" i="3"/>
  <c r="N467" i="3"/>
  <c r="N466" i="3"/>
  <c r="N465" i="3"/>
  <c r="N464" i="3"/>
  <c r="N463" i="3"/>
  <c r="N462" i="3"/>
  <c r="N461" i="3"/>
  <c r="N460" i="3"/>
  <c r="N459" i="3"/>
  <c r="N458" i="3"/>
  <c r="N457" i="3"/>
  <c r="N456" i="3"/>
  <c r="N455" i="3"/>
  <c r="N454" i="3"/>
  <c r="N453" i="3"/>
  <c r="N452" i="3"/>
  <c r="N451" i="3"/>
  <c r="N450" i="3"/>
  <c r="N449" i="3"/>
  <c r="N448" i="3"/>
  <c r="N447" i="3"/>
  <c r="N446" i="3"/>
  <c r="N445" i="3"/>
  <c r="N444" i="3"/>
  <c r="N443" i="3"/>
  <c r="N442" i="3"/>
  <c r="N441" i="3"/>
  <c r="N440" i="3"/>
  <c r="N439" i="3"/>
  <c r="N438" i="3"/>
  <c r="N437" i="3"/>
  <c r="N436" i="3"/>
  <c r="N435" i="3"/>
  <c r="N434" i="3"/>
  <c r="N433" i="3"/>
  <c r="N432" i="3"/>
  <c r="N431" i="3"/>
  <c r="N430" i="3"/>
  <c r="N429" i="3"/>
  <c r="N428" i="3"/>
  <c r="N427" i="3"/>
  <c r="N426" i="3"/>
  <c r="N425" i="3"/>
  <c r="N424" i="3"/>
  <c r="N423" i="3"/>
  <c r="N422" i="3"/>
  <c r="N421" i="3"/>
  <c r="N420" i="3"/>
  <c r="N419" i="3"/>
  <c r="N418" i="3"/>
  <c r="N417" i="3"/>
  <c r="N416" i="3"/>
  <c r="N415" i="3"/>
  <c r="N414" i="3"/>
  <c r="N413" i="3"/>
  <c r="N412" i="3"/>
  <c r="N411" i="3"/>
  <c r="N410" i="3"/>
  <c r="N409" i="3"/>
  <c r="N408" i="3"/>
  <c r="N407" i="3"/>
  <c r="N406" i="3"/>
  <c r="N405" i="3"/>
  <c r="N404" i="3"/>
  <c r="N403" i="3"/>
  <c r="N402" i="3"/>
  <c r="N401" i="3"/>
  <c r="N400" i="3"/>
  <c r="N399" i="3"/>
  <c r="N398" i="3"/>
  <c r="N397" i="3"/>
  <c r="N396" i="3"/>
  <c r="N395" i="3"/>
  <c r="N394" i="3"/>
  <c r="N393" i="3"/>
  <c r="N392" i="3"/>
  <c r="N391" i="3"/>
  <c r="N390" i="3"/>
  <c r="N389" i="3"/>
  <c r="N388" i="3"/>
  <c r="N387" i="3"/>
  <c r="N386" i="3"/>
  <c r="N385" i="3"/>
  <c r="N384" i="3"/>
  <c r="N383" i="3"/>
  <c r="N382" i="3"/>
  <c r="N381" i="3"/>
  <c r="N380" i="3"/>
  <c r="N379" i="3"/>
  <c r="N378" i="3"/>
  <c r="N377" i="3"/>
  <c r="N376" i="3"/>
  <c r="N375" i="3"/>
  <c r="N374" i="3"/>
  <c r="N373" i="3"/>
  <c r="N372" i="3"/>
  <c r="N371" i="3"/>
  <c r="N370" i="3"/>
  <c r="N369" i="3"/>
  <c r="N368" i="3"/>
  <c r="N367" i="3"/>
  <c r="N366" i="3"/>
  <c r="N365" i="3"/>
  <c r="N364" i="3"/>
  <c r="N363" i="3"/>
  <c r="N362" i="3"/>
  <c r="N361" i="3"/>
  <c r="N360" i="3"/>
  <c r="N359" i="3"/>
  <c r="N358" i="3"/>
  <c r="N357" i="3"/>
  <c r="N356" i="3"/>
  <c r="N355" i="3"/>
  <c r="N354" i="3"/>
  <c r="N353" i="3"/>
  <c r="N352" i="3"/>
  <c r="N351" i="3"/>
  <c r="N350" i="3"/>
  <c r="N349" i="3"/>
  <c r="N348" i="3"/>
  <c r="N347" i="3"/>
  <c r="N346" i="3"/>
  <c r="N345" i="3"/>
  <c r="N344" i="3"/>
  <c r="N343" i="3"/>
  <c r="N342" i="3"/>
  <c r="N341" i="3"/>
  <c r="N340" i="3"/>
  <c r="N339" i="3"/>
  <c r="N338" i="3"/>
  <c r="N337" i="3"/>
  <c r="N336" i="3"/>
  <c r="N335" i="3"/>
  <c r="N334" i="3"/>
  <c r="N333" i="3"/>
  <c r="N332" i="3"/>
  <c r="N331" i="3"/>
  <c r="N330" i="3"/>
  <c r="N329" i="3"/>
  <c r="N328" i="3"/>
  <c r="N327" i="3"/>
  <c r="N326" i="3"/>
  <c r="N325" i="3"/>
  <c r="N324" i="3"/>
  <c r="N323" i="3"/>
  <c r="N322" i="3"/>
  <c r="N321" i="3"/>
  <c r="N320" i="3"/>
  <c r="N319" i="3"/>
  <c r="N318" i="3"/>
  <c r="N317" i="3"/>
  <c r="N316" i="3"/>
  <c r="N315" i="3"/>
  <c r="N314" i="3"/>
  <c r="N313" i="3"/>
  <c r="N312" i="3"/>
  <c r="N311" i="3"/>
  <c r="N310" i="3"/>
  <c r="N309" i="3"/>
  <c r="N308" i="3"/>
  <c r="N307" i="3"/>
  <c r="N306" i="3"/>
  <c r="N305" i="3"/>
  <c r="N304" i="3"/>
  <c r="N303" i="3"/>
  <c r="N302" i="3"/>
  <c r="N301" i="3"/>
  <c r="N300" i="3"/>
  <c r="N299" i="3"/>
  <c r="N298" i="3"/>
  <c r="N297" i="3"/>
  <c r="N296" i="3"/>
  <c r="N295" i="3"/>
  <c r="N294" i="3"/>
  <c r="N293" i="3"/>
  <c r="N292" i="3"/>
  <c r="N291" i="3"/>
  <c r="N290" i="3"/>
  <c r="N289" i="3"/>
  <c r="N288" i="3"/>
  <c r="N287" i="3"/>
  <c r="N286" i="3"/>
  <c r="N285" i="3"/>
  <c r="N284" i="3"/>
  <c r="N283" i="3"/>
  <c r="N282" i="3"/>
  <c r="N281" i="3"/>
  <c r="N280" i="3"/>
  <c r="N279" i="3"/>
  <c r="N278" i="3"/>
  <c r="N277" i="3"/>
  <c r="N276" i="3"/>
  <c r="N275" i="3"/>
  <c r="N274" i="3"/>
  <c r="N273" i="3"/>
  <c r="N272" i="3"/>
  <c r="N271" i="3"/>
  <c r="N270" i="3"/>
  <c r="N269" i="3"/>
  <c r="N268" i="3"/>
  <c r="N267" i="3"/>
  <c r="N266" i="3"/>
  <c r="N265" i="3"/>
  <c r="N264" i="3"/>
  <c r="N263" i="3"/>
  <c r="N262" i="3"/>
  <c r="N261" i="3"/>
  <c r="N260" i="3"/>
  <c r="N259" i="3"/>
  <c r="N258" i="3"/>
  <c r="N257" i="3"/>
  <c r="N256" i="3"/>
  <c r="N255" i="3"/>
  <c r="N254" i="3"/>
  <c r="N253" i="3"/>
  <c r="N252" i="3"/>
  <c r="N251" i="3"/>
  <c r="N250" i="3"/>
  <c r="N249" i="3"/>
  <c r="N248" i="3"/>
  <c r="N247" i="3"/>
  <c r="N246" i="3"/>
  <c r="N245" i="3"/>
  <c r="N244" i="3"/>
  <c r="N243" i="3"/>
  <c r="N242" i="3"/>
  <c r="N241" i="3"/>
  <c r="N240" i="3"/>
  <c r="N239" i="3"/>
  <c r="N238" i="3"/>
  <c r="N237" i="3"/>
  <c r="N236" i="3"/>
  <c r="N235" i="3"/>
  <c r="N234" i="3"/>
  <c r="N233" i="3"/>
  <c r="N232" i="3"/>
  <c r="N231" i="3"/>
  <c r="N230" i="3"/>
  <c r="N229" i="3"/>
  <c r="N228" i="3"/>
  <c r="N227" i="3"/>
  <c r="N226" i="3"/>
  <c r="N225" i="3"/>
  <c r="N224" i="3"/>
  <c r="N223" i="3"/>
  <c r="N222" i="3"/>
  <c r="N221" i="3"/>
  <c r="N220" i="3"/>
  <c r="N219" i="3"/>
  <c r="N218" i="3"/>
  <c r="N217" i="3"/>
  <c r="N216" i="3"/>
  <c r="N215" i="3"/>
  <c r="N214" i="3"/>
  <c r="N213" i="3"/>
  <c r="N212" i="3"/>
  <c r="N211" i="3"/>
  <c r="N210" i="3"/>
  <c r="N209" i="3"/>
  <c r="N208" i="3"/>
  <c r="N207" i="3"/>
  <c r="N206" i="3"/>
  <c r="N205" i="3"/>
  <c r="N204" i="3"/>
  <c r="N203" i="3"/>
  <c r="N202" i="3"/>
  <c r="N201" i="3"/>
  <c r="N200" i="3"/>
  <c r="N199" i="3"/>
  <c r="N198" i="3"/>
  <c r="N197" i="3"/>
  <c r="N196" i="3"/>
  <c r="N195" i="3"/>
  <c r="N194" i="3"/>
  <c r="N193" i="3"/>
  <c r="N192" i="3"/>
  <c r="N191" i="3"/>
  <c r="N190" i="3"/>
  <c r="N189" i="3"/>
  <c r="N188" i="3"/>
  <c r="N187" i="3"/>
  <c r="N186" i="3"/>
  <c r="N185" i="3"/>
  <c r="N184" i="3"/>
  <c r="N183" i="3"/>
  <c r="N182" i="3"/>
  <c r="N181" i="3"/>
  <c r="N180" i="3"/>
  <c r="N179" i="3"/>
  <c r="N178" i="3"/>
  <c r="N177" i="3"/>
  <c r="N176" i="3"/>
  <c r="N175" i="3"/>
  <c r="N174" i="3"/>
  <c r="N173" i="3"/>
  <c r="N172" i="3"/>
  <c r="N171" i="3"/>
  <c r="N170" i="3"/>
  <c r="N169" i="3"/>
  <c r="N168" i="3"/>
  <c r="N167" i="3"/>
  <c r="N166" i="3"/>
  <c r="N165" i="3"/>
  <c r="N164" i="3"/>
  <c r="N163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N107" i="3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K809" i="3"/>
  <c r="K808" i="3"/>
  <c r="K807" i="3"/>
  <c r="K806" i="3"/>
  <c r="K805" i="3"/>
  <c r="K804" i="3"/>
  <c r="K803" i="3"/>
  <c r="K802" i="3"/>
  <c r="K801" i="3"/>
  <c r="K800" i="3"/>
  <c r="K799" i="3"/>
  <c r="K798" i="3"/>
  <c r="K797" i="3"/>
  <c r="K796" i="3"/>
  <c r="K795" i="3"/>
  <c r="K794" i="3"/>
  <c r="K793" i="3"/>
  <c r="K792" i="3"/>
  <c r="K791" i="3"/>
  <c r="K790" i="3"/>
  <c r="K789" i="3"/>
  <c r="K788" i="3"/>
  <c r="K787" i="3"/>
  <c r="K786" i="3"/>
  <c r="K785" i="3"/>
  <c r="K784" i="3"/>
  <c r="K783" i="3"/>
  <c r="K782" i="3"/>
  <c r="K781" i="3"/>
  <c r="K780" i="3"/>
  <c r="K779" i="3"/>
  <c r="K778" i="3"/>
  <c r="K777" i="3"/>
  <c r="K776" i="3"/>
  <c r="K775" i="3"/>
  <c r="K774" i="3"/>
  <c r="K773" i="3"/>
  <c r="K772" i="3"/>
  <c r="K771" i="3"/>
  <c r="K770" i="3"/>
  <c r="K769" i="3"/>
  <c r="K768" i="3"/>
  <c r="K767" i="3"/>
  <c r="K766" i="3"/>
  <c r="K765" i="3"/>
  <c r="K764" i="3"/>
  <c r="K763" i="3"/>
  <c r="K762" i="3"/>
  <c r="K761" i="3"/>
  <c r="K760" i="3"/>
  <c r="K759" i="3"/>
  <c r="K758" i="3"/>
  <c r="K757" i="3"/>
  <c r="K756" i="3"/>
  <c r="K755" i="3"/>
  <c r="K754" i="3"/>
  <c r="K753" i="3"/>
  <c r="K752" i="3"/>
  <c r="K751" i="3"/>
  <c r="K750" i="3"/>
  <c r="K749" i="3"/>
  <c r="K748" i="3"/>
  <c r="K747" i="3"/>
  <c r="K746" i="3"/>
  <c r="K745" i="3"/>
  <c r="K744" i="3"/>
  <c r="K743" i="3"/>
  <c r="K742" i="3"/>
  <c r="K741" i="3"/>
  <c r="K740" i="3"/>
  <c r="K739" i="3"/>
  <c r="K738" i="3"/>
  <c r="K737" i="3"/>
  <c r="K736" i="3"/>
  <c r="K735" i="3"/>
  <c r="K734" i="3"/>
  <c r="K733" i="3"/>
  <c r="K732" i="3"/>
  <c r="K731" i="3"/>
  <c r="K730" i="3"/>
  <c r="K729" i="3"/>
  <c r="K728" i="3"/>
  <c r="K727" i="3"/>
  <c r="K726" i="3"/>
  <c r="K725" i="3"/>
  <c r="K724" i="3"/>
  <c r="K723" i="3"/>
  <c r="K722" i="3"/>
  <c r="K721" i="3"/>
  <c r="K720" i="3"/>
  <c r="K719" i="3"/>
  <c r="K718" i="3"/>
  <c r="K717" i="3"/>
  <c r="K716" i="3"/>
  <c r="K715" i="3"/>
  <c r="K714" i="3"/>
  <c r="K713" i="3"/>
  <c r="K712" i="3"/>
  <c r="K711" i="3"/>
  <c r="K710" i="3"/>
  <c r="K709" i="3"/>
  <c r="K708" i="3"/>
  <c r="K707" i="3"/>
  <c r="K706" i="3"/>
  <c r="K705" i="3"/>
  <c r="K704" i="3"/>
  <c r="K703" i="3"/>
  <c r="K702" i="3"/>
  <c r="K701" i="3"/>
  <c r="K700" i="3"/>
  <c r="K699" i="3"/>
  <c r="K698" i="3"/>
  <c r="K697" i="3"/>
  <c r="K696" i="3"/>
  <c r="K695" i="3"/>
  <c r="K694" i="3"/>
  <c r="K693" i="3"/>
  <c r="K692" i="3"/>
  <c r="K691" i="3"/>
  <c r="K690" i="3"/>
  <c r="K689" i="3"/>
  <c r="K688" i="3"/>
  <c r="K687" i="3"/>
  <c r="K686" i="3"/>
  <c r="K685" i="3"/>
  <c r="K684" i="3"/>
  <c r="K683" i="3"/>
  <c r="K682" i="3"/>
  <c r="K681" i="3"/>
  <c r="K680" i="3"/>
  <c r="K679" i="3"/>
  <c r="K678" i="3"/>
  <c r="K677" i="3"/>
  <c r="K676" i="3"/>
  <c r="K675" i="3"/>
  <c r="K674" i="3"/>
  <c r="K673" i="3"/>
  <c r="K672" i="3"/>
  <c r="K671" i="3"/>
  <c r="K670" i="3"/>
  <c r="K669" i="3"/>
  <c r="K668" i="3"/>
  <c r="K667" i="3"/>
  <c r="K666" i="3"/>
  <c r="K665" i="3"/>
  <c r="K664" i="3"/>
  <c r="K663" i="3"/>
  <c r="K662" i="3"/>
  <c r="K661" i="3"/>
  <c r="K660" i="3"/>
  <c r="K659" i="3"/>
  <c r="K658" i="3"/>
  <c r="K657" i="3"/>
  <c r="K656" i="3"/>
  <c r="K655" i="3"/>
  <c r="K654" i="3"/>
  <c r="K653" i="3"/>
  <c r="K652" i="3"/>
  <c r="K651" i="3"/>
  <c r="K650" i="3"/>
  <c r="K649" i="3"/>
  <c r="K648" i="3"/>
  <c r="K647" i="3"/>
  <c r="K646" i="3"/>
  <c r="K645" i="3"/>
  <c r="K644" i="3"/>
  <c r="K643" i="3"/>
  <c r="K642" i="3"/>
  <c r="K641" i="3"/>
  <c r="K640" i="3"/>
  <c r="K639" i="3"/>
  <c r="K638" i="3"/>
  <c r="K637" i="3"/>
  <c r="K636" i="3"/>
  <c r="K635" i="3"/>
  <c r="K634" i="3"/>
  <c r="K633" i="3"/>
  <c r="K632" i="3"/>
  <c r="K631" i="3"/>
  <c r="K630" i="3"/>
  <c r="K629" i="3"/>
  <c r="K628" i="3"/>
  <c r="K627" i="3"/>
  <c r="K626" i="3"/>
  <c r="K625" i="3"/>
  <c r="K624" i="3"/>
  <c r="K623" i="3"/>
  <c r="K622" i="3"/>
  <c r="K621" i="3"/>
  <c r="K620" i="3"/>
  <c r="K619" i="3"/>
  <c r="K618" i="3"/>
  <c r="K617" i="3"/>
  <c r="K616" i="3"/>
  <c r="K615" i="3"/>
  <c r="K614" i="3"/>
  <c r="K613" i="3"/>
  <c r="K612" i="3"/>
  <c r="K611" i="3"/>
  <c r="K610" i="3"/>
  <c r="K609" i="3"/>
  <c r="K608" i="3"/>
  <c r="K607" i="3"/>
  <c r="K606" i="3"/>
  <c r="K605" i="3"/>
  <c r="K604" i="3"/>
  <c r="K603" i="3"/>
  <c r="K602" i="3"/>
  <c r="K601" i="3"/>
  <c r="K600" i="3"/>
  <c r="K599" i="3"/>
  <c r="K598" i="3"/>
  <c r="K597" i="3"/>
  <c r="K596" i="3"/>
  <c r="K595" i="3"/>
  <c r="K594" i="3"/>
  <c r="K593" i="3"/>
  <c r="K592" i="3"/>
  <c r="K591" i="3"/>
  <c r="K590" i="3"/>
  <c r="K589" i="3"/>
  <c r="K588" i="3"/>
  <c r="K587" i="3"/>
  <c r="K586" i="3"/>
  <c r="K585" i="3"/>
  <c r="K584" i="3"/>
  <c r="K583" i="3"/>
  <c r="K582" i="3"/>
  <c r="K581" i="3"/>
  <c r="K580" i="3"/>
  <c r="K579" i="3"/>
  <c r="K578" i="3"/>
  <c r="K577" i="3"/>
  <c r="K576" i="3"/>
  <c r="K575" i="3"/>
  <c r="K574" i="3"/>
  <c r="K573" i="3"/>
  <c r="K572" i="3"/>
  <c r="K571" i="3"/>
  <c r="K570" i="3"/>
  <c r="K569" i="3"/>
  <c r="K568" i="3"/>
  <c r="K567" i="3"/>
  <c r="K566" i="3"/>
  <c r="K565" i="3"/>
  <c r="K564" i="3"/>
  <c r="K563" i="3"/>
  <c r="K562" i="3"/>
  <c r="K561" i="3"/>
  <c r="K560" i="3"/>
  <c r="K559" i="3"/>
  <c r="K558" i="3"/>
  <c r="K557" i="3"/>
  <c r="K556" i="3"/>
  <c r="K555" i="3"/>
  <c r="K554" i="3"/>
  <c r="K553" i="3"/>
  <c r="K552" i="3"/>
  <c r="K551" i="3"/>
  <c r="K550" i="3"/>
  <c r="K549" i="3"/>
  <c r="K548" i="3"/>
  <c r="K547" i="3"/>
  <c r="K546" i="3"/>
  <c r="K545" i="3"/>
  <c r="K544" i="3"/>
  <c r="K543" i="3"/>
  <c r="K542" i="3"/>
  <c r="K541" i="3"/>
  <c r="K540" i="3"/>
  <c r="K539" i="3"/>
  <c r="K538" i="3"/>
  <c r="K537" i="3"/>
  <c r="K536" i="3"/>
  <c r="K535" i="3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9" i="3"/>
  <c r="K518" i="3"/>
  <c r="K517" i="3"/>
  <c r="K516" i="3"/>
  <c r="K515" i="3"/>
  <c r="K514" i="3"/>
  <c r="K513" i="3"/>
  <c r="K512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H809" i="3"/>
  <c r="H808" i="3"/>
  <c r="H807" i="3"/>
  <c r="H806" i="3"/>
  <c r="H805" i="3"/>
  <c r="H804" i="3"/>
  <c r="H803" i="3"/>
  <c r="H802" i="3"/>
  <c r="H801" i="3"/>
  <c r="H800" i="3"/>
  <c r="H799" i="3"/>
  <c r="H798" i="3"/>
  <c r="H797" i="3"/>
  <c r="H796" i="3"/>
  <c r="H795" i="3"/>
  <c r="H794" i="3"/>
  <c r="H793" i="3"/>
  <c r="H792" i="3"/>
  <c r="H791" i="3"/>
  <c r="H790" i="3"/>
  <c r="H789" i="3"/>
  <c r="H788" i="3"/>
  <c r="H787" i="3"/>
  <c r="H786" i="3"/>
  <c r="H785" i="3"/>
  <c r="H784" i="3"/>
  <c r="H783" i="3"/>
  <c r="H782" i="3"/>
  <c r="H781" i="3"/>
  <c r="H780" i="3"/>
  <c r="H779" i="3"/>
  <c r="H778" i="3"/>
  <c r="H777" i="3"/>
  <c r="H776" i="3"/>
  <c r="H775" i="3"/>
  <c r="H774" i="3"/>
  <c r="H773" i="3"/>
  <c r="H772" i="3"/>
  <c r="H771" i="3"/>
  <c r="H770" i="3"/>
  <c r="H769" i="3"/>
  <c r="H768" i="3"/>
  <c r="H767" i="3"/>
  <c r="H766" i="3"/>
  <c r="H765" i="3"/>
  <c r="H764" i="3"/>
  <c r="H763" i="3"/>
  <c r="H762" i="3"/>
  <c r="H761" i="3"/>
  <c r="H760" i="3"/>
  <c r="H759" i="3"/>
  <c r="H758" i="3"/>
  <c r="H757" i="3"/>
  <c r="H756" i="3"/>
  <c r="H755" i="3"/>
  <c r="H754" i="3"/>
  <c r="H753" i="3"/>
  <c r="H752" i="3"/>
  <c r="H751" i="3"/>
  <c r="H750" i="3"/>
  <c r="H749" i="3"/>
  <c r="H748" i="3"/>
  <c r="H747" i="3"/>
  <c r="H746" i="3"/>
  <c r="H745" i="3"/>
  <c r="H744" i="3"/>
  <c r="H743" i="3"/>
  <c r="H742" i="3"/>
  <c r="H741" i="3"/>
  <c r="H740" i="3"/>
  <c r="H739" i="3"/>
  <c r="H738" i="3"/>
  <c r="H737" i="3"/>
  <c r="H736" i="3"/>
  <c r="H735" i="3"/>
  <c r="H734" i="3"/>
  <c r="H733" i="3"/>
  <c r="H732" i="3"/>
  <c r="H731" i="3"/>
  <c r="H730" i="3"/>
  <c r="H729" i="3"/>
  <c r="H728" i="3"/>
  <c r="H727" i="3"/>
  <c r="H726" i="3"/>
  <c r="H725" i="3"/>
  <c r="H724" i="3"/>
  <c r="H723" i="3"/>
  <c r="H722" i="3"/>
  <c r="H721" i="3"/>
  <c r="H720" i="3"/>
  <c r="H719" i="3"/>
  <c r="H718" i="3"/>
  <c r="H717" i="3"/>
  <c r="H716" i="3"/>
  <c r="H715" i="3"/>
  <c r="H714" i="3"/>
  <c r="H713" i="3"/>
  <c r="H712" i="3"/>
  <c r="H711" i="3"/>
  <c r="H710" i="3"/>
  <c r="H709" i="3"/>
  <c r="H708" i="3"/>
  <c r="H707" i="3"/>
  <c r="H706" i="3"/>
  <c r="H705" i="3"/>
  <c r="H704" i="3"/>
  <c r="H703" i="3"/>
  <c r="H702" i="3"/>
  <c r="H701" i="3"/>
  <c r="H700" i="3"/>
  <c r="H699" i="3"/>
  <c r="H698" i="3"/>
  <c r="H697" i="3"/>
  <c r="H696" i="3"/>
  <c r="H695" i="3"/>
  <c r="H694" i="3"/>
  <c r="H693" i="3"/>
  <c r="H692" i="3"/>
  <c r="H691" i="3"/>
  <c r="H690" i="3"/>
  <c r="H689" i="3"/>
  <c r="H688" i="3"/>
  <c r="H687" i="3"/>
  <c r="H686" i="3"/>
  <c r="H685" i="3"/>
  <c r="H684" i="3"/>
  <c r="H683" i="3"/>
  <c r="H682" i="3"/>
  <c r="H681" i="3"/>
  <c r="H680" i="3"/>
  <c r="H679" i="3"/>
  <c r="H678" i="3"/>
  <c r="H677" i="3"/>
  <c r="H676" i="3"/>
  <c r="H675" i="3"/>
  <c r="H674" i="3"/>
  <c r="H673" i="3"/>
  <c r="H672" i="3"/>
  <c r="H671" i="3"/>
  <c r="H670" i="3"/>
  <c r="H669" i="3"/>
  <c r="H668" i="3"/>
  <c r="H667" i="3"/>
  <c r="H666" i="3"/>
  <c r="H665" i="3"/>
  <c r="H664" i="3"/>
  <c r="H663" i="3"/>
  <c r="H662" i="3"/>
  <c r="H661" i="3"/>
  <c r="H660" i="3"/>
  <c r="H659" i="3"/>
  <c r="H658" i="3"/>
  <c r="H657" i="3"/>
  <c r="H656" i="3"/>
  <c r="H655" i="3"/>
  <c r="H654" i="3"/>
  <c r="H653" i="3"/>
  <c r="H652" i="3"/>
  <c r="H651" i="3"/>
  <c r="H650" i="3"/>
  <c r="H649" i="3"/>
  <c r="H648" i="3"/>
  <c r="H647" i="3"/>
  <c r="H646" i="3"/>
  <c r="H645" i="3"/>
  <c r="H644" i="3"/>
  <c r="H643" i="3"/>
  <c r="H642" i="3"/>
  <c r="H641" i="3"/>
  <c r="H640" i="3"/>
  <c r="H639" i="3"/>
  <c r="H638" i="3"/>
  <c r="H637" i="3"/>
  <c r="H636" i="3"/>
  <c r="H635" i="3"/>
  <c r="H634" i="3"/>
  <c r="H633" i="3"/>
  <c r="H632" i="3"/>
  <c r="H631" i="3"/>
  <c r="H630" i="3"/>
  <c r="H629" i="3"/>
  <c r="H628" i="3"/>
  <c r="H627" i="3"/>
  <c r="H626" i="3"/>
  <c r="H625" i="3"/>
  <c r="H624" i="3"/>
  <c r="H623" i="3"/>
  <c r="H622" i="3"/>
  <c r="H621" i="3"/>
  <c r="H620" i="3"/>
  <c r="H619" i="3"/>
  <c r="H618" i="3"/>
  <c r="H617" i="3"/>
  <c r="H616" i="3"/>
  <c r="H615" i="3"/>
  <c r="H614" i="3"/>
  <c r="H613" i="3"/>
  <c r="H612" i="3"/>
  <c r="H611" i="3"/>
  <c r="H610" i="3"/>
  <c r="H609" i="3"/>
  <c r="H608" i="3"/>
  <c r="H607" i="3"/>
  <c r="H606" i="3"/>
  <c r="H605" i="3"/>
  <c r="H604" i="3"/>
  <c r="H603" i="3"/>
  <c r="H602" i="3"/>
  <c r="H601" i="3"/>
  <c r="H600" i="3"/>
  <c r="H599" i="3"/>
  <c r="H598" i="3"/>
  <c r="H597" i="3"/>
  <c r="H596" i="3"/>
  <c r="H595" i="3"/>
  <c r="H594" i="3"/>
  <c r="H593" i="3"/>
  <c r="H592" i="3"/>
  <c r="H591" i="3"/>
  <c r="H590" i="3"/>
  <c r="H589" i="3"/>
  <c r="H588" i="3"/>
  <c r="H587" i="3"/>
  <c r="H586" i="3"/>
  <c r="H585" i="3"/>
  <c r="H584" i="3"/>
  <c r="H583" i="3"/>
  <c r="H582" i="3"/>
  <c r="H581" i="3"/>
  <c r="H580" i="3"/>
  <c r="H579" i="3"/>
  <c r="H578" i="3"/>
  <c r="H577" i="3"/>
  <c r="H576" i="3"/>
  <c r="H575" i="3"/>
  <c r="H574" i="3"/>
  <c r="H573" i="3"/>
  <c r="H572" i="3"/>
  <c r="H571" i="3"/>
  <c r="H570" i="3"/>
  <c r="H569" i="3"/>
  <c r="H568" i="3"/>
  <c r="H567" i="3"/>
  <c r="H566" i="3"/>
  <c r="H565" i="3"/>
  <c r="H564" i="3"/>
  <c r="H563" i="3"/>
  <c r="H562" i="3"/>
  <c r="H561" i="3"/>
  <c r="H560" i="3"/>
  <c r="H559" i="3"/>
  <c r="H558" i="3"/>
  <c r="H557" i="3"/>
  <c r="H556" i="3"/>
  <c r="H555" i="3"/>
  <c r="H554" i="3"/>
  <c r="H553" i="3"/>
  <c r="H552" i="3"/>
  <c r="H551" i="3"/>
  <c r="H550" i="3"/>
  <c r="H549" i="3"/>
  <c r="H548" i="3"/>
  <c r="H547" i="3"/>
  <c r="H546" i="3"/>
  <c r="H545" i="3"/>
  <c r="H544" i="3"/>
  <c r="H543" i="3"/>
  <c r="H542" i="3"/>
  <c r="H541" i="3"/>
  <c r="H540" i="3"/>
  <c r="H539" i="3"/>
  <c r="H538" i="3"/>
  <c r="H537" i="3"/>
  <c r="H536" i="3"/>
  <c r="H535" i="3"/>
  <c r="H534" i="3"/>
  <c r="H533" i="3"/>
  <c r="H532" i="3"/>
  <c r="H531" i="3"/>
  <c r="H530" i="3"/>
  <c r="H529" i="3"/>
  <c r="H528" i="3"/>
  <c r="H527" i="3"/>
  <c r="H526" i="3"/>
  <c r="H525" i="3"/>
  <c r="H524" i="3"/>
  <c r="H523" i="3"/>
  <c r="H522" i="3"/>
  <c r="H521" i="3"/>
  <c r="H520" i="3"/>
  <c r="H519" i="3"/>
  <c r="H518" i="3"/>
  <c r="H517" i="3"/>
  <c r="H516" i="3"/>
  <c r="H515" i="3"/>
  <c r="H514" i="3"/>
  <c r="H513" i="3"/>
  <c r="H512" i="3"/>
  <c r="H511" i="3"/>
  <c r="H510" i="3"/>
  <c r="H509" i="3"/>
  <c r="H508" i="3"/>
  <c r="H507" i="3"/>
  <c r="H506" i="3"/>
  <c r="H505" i="3"/>
  <c r="H504" i="3"/>
  <c r="H503" i="3"/>
  <c r="H502" i="3"/>
  <c r="H501" i="3"/>
  <c r="H500" i="3"/>
  <c r="H499" i="3"/>
  <c r="H498" i="3"/>
  <c r="H497" i="3"/>
  <c r="H496" i="3"/>
  <c r="H495" i="3"/>
  <c r="H494" i="3"/>
  <c r="H493" i="3"/>
  <c r="H492" i="3"/>
  <c r="H491" i="3"/>
  <c r="H490" i="3"/>
  <c r="H489" i="3"/>
  <c r="H488" i="3"/>
  <c r="H487" i="3"/>
  <c r="H486" i="3"/>
  <c r="H485" i="3"/>
  <c r="H484" i="3"/>
  <c r="H483" i="3"/>
  <c r="H482" i="3"/>
  <c r="H481" i="3"/>
  <c r="H480" i="3"/>
  <c r="H479" i="3"/>
  <c r="H478" i="3"/>
  <c r="H477" i="3"/>
  <c r="H476" i="3"/>
  <c r="H475" i="3"/>
  <c r="H474" i="3"/>
  <c r="H473" i="3"/>
  <c r="H472" i="3"/>
  <c r="H471" i="3"/>
  <c r="H470" i="3"/>
  <c r="H469" i="3"/>
  <c r="H468" i="3"/>
  <c r="H467" i="3"/>
  <c r="H466" i="3"/>
  <c r="H465" i="3"/>
  <c r="H464" i="3"/>
  <c r="H463" i="3"/>
  <c r="H462" i="3"/>
  <c r="H461" i="3"/>
  <c r="H460" i="3"/>
  <c r="H459" i="3"/>
  <c r="H458" i="3"/>
  <c r="H457" i="3"/>
  <c r="H456" i="3"/>
  <c r="H455" i="3"/>
  <c r="H454" i="3"/>
  <c r="H453" i="3"/>
  <c r="H452" i="3"/>
  <c r="H451" i="3"/>
  <c r="H450" i="3"/>
  <c r="H449" i="3"/>
  <c r="H448" i="3"/>
  <c r="H447" i="3"/>
  <c r="H446" i="3"/>
  <c r="H445" i="3"/>
  <c r="H444" i="3"/>
  <c r="H443" i="3"/>
  <c r="H442" i="3"/>
  <c r="H441" i="3"/>
  <c r="H440" i="3"/>
  <c r="H439" i="3"/>
  <c r="H438" i="3"/>
  <c r="H437" i="3"/>
  <c r="H436" i="3"/>
  <c r="H435" i="3"/>
  <c r="H434" i="3"/>
  <c r="H433" i="3"/>
  <c r="H432" i="3"/>
  <c r="H431" i="3"/>
  <c r="H430" i="3"/>
  <c r="H429" i="3"/>
  <c r="H428" i="3"/>
  <c r="H427" i="3"/>
  <c r="H426" i="3"/>
  <c r="H425" i="3"/>
  <c r="H424" i="3"/>
  <c r="H423" i="3"/>
  <c r="H422" i="3"/>
  <c r="H421" i="3"/>
  <c r="H420" i="3"/>
  <c r="H419" i="3"/>
  <c r="H418" i="3"/>
  <c r="H417" i="3"/>
  <c r="H416" i="3"/>
  <c r="H415" i="3"/>
  <c r="H414" i="3"/>
  <c r="H413" i="3"/>
  <c r="H412" i="3"/>
  <c r="H411" i="3"/>
  <c r="H410" i="3"/>
  <c r="H409" i="3"/>
  <c r="H408" i="3"/>
  <c r="H407" i="3"/>
  <c r="H406" i="3"/>
  <c r="H405" i="3"/>
  <c r="H404" i="3"/>
  <c r="H403" i="3"/>
  <c r="H402" i="3"/>
  <c r="H401" i="3"/>
  <c r="H400" i="3"/>
  <c r="H399" i="3"/>
  <c r="H398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80" i="3"/>
  <c r="H379" i="3"/>
  <c r="H378" i="3"/>
  <c r="H377" i="3"/>
  <c r="H376" i="3"/>
  <c r="H375" i="3"/>
  <c r="H374" i="3"/>
  <c r="H373" i="3"/>
  <c r="H372" i="3"/>
  <c r="H371" i="3"/>
  <c r="H370" i="3"/>
  <c r="H369" i="3"/>
  <c r="H368" i="3"/>
  <c r="H367" i="3"/>
  <c r="H366" i="3"/>
  <c r="H365" i="3"/>
  <c r="H364" i="3"/>
  <c r="H363" i="3"/>
  <c r="H362" i="3"/>
  <c r="H361" i="3"/>
  <c r="H360" i="3"/>
  <c r="H359" i="3"/>
  <c r="H358" i="3"/>
  <c r="H357" i="3"/>
  <c r="H356" i="3"/>
  <c r="H355" i="3"/>
  <c r="H354" i="3"/>
  <c r="H353" i="3"/>
  <c r="H352" i="3"/>
  <c r="H351" i="3"/>
  <c r="H350" i="3"/>
  <c r="H349" i="3"/>
  <c r="H348" i="3"/>
  <c r="H347" i="3"/>
  <c r="H346" i="3"/>
  <c r="H345" i="3"/>
  <c r="H344" i="3"/>
  <c r="H343" i="3"/>
  <c r="H342" i="3"/>
  <c r="H341" i="3"/>
  <c r="H340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69" i="3"/>
  <c r="H268" i="3"/>
  <c r="H267" i="3"/>
  <c r="H266" i="3"/>
  <c r="H265" i="3"/>
  <c r="H264" i="3"/>
  <c r="H263" i="3"/>
  <c r="H262" i="3"/>
  <c r="H261" i="3"/>
  <c r="H260" i="3"/>
  <c r="H259" i="3"/>
  <c r="H258" i="3"/>
  <c r="H257" i="3"/>
  <c r="H256" i="3"/>
  <c r="H255" i="3"/>
  <c r="H254" i="3"/>
  <c r="H253" i="3"/>
  <c r="H252" i="3"/>
  <c r="H251" i="3"/>
  <c r="H250" i="3"/>
  <c r="H249" i="3"/>
  <c r="H248" i="3"/>
  <c r="H247" i="3"/>
  <c r="H246" i="3"/>
  <c r="H245" i="3"/>
  <c r="H244" i="3"/>
  <c r="H243" i="3"/>
  <c r="H242" i="3"/>
  <c r="H241" i="3"/>
  <c r="H240" i="3"/>
  <c r="H239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E809" i="3"/>
  <c r="E808" i="3"/>
  <c r="E807" i="3"/>
  <c r="E806" i="3"/>
  <c r="E805" i="3"/>
  <c r="E804" i="3"/>
  <c r="E803" i="3"/>
  <c r="E802" i="3"/>
  <c r="E801" i="3"/>
  <c r="E800" i="3"/>
  <c r="E799" i="3"/>
  <c r="E798" i="3"/>
  <c r="E797" i="3"/>
  <c r="E796" i="3"/>
  <c r="E795" i="3"/>
  <c r="E794" i="3"/>
  <c r="E793" i="3"/>
  <c r="E792" i="3"/>
  <c r="E791" i="3"/>
  <c r="E790" i="3"/>
  <c r="E789" i="3"/>
  <c r="E788" i="3"/>
  <c r="E787" i="3"/>
  <c r="E786" i="3"/>
  <c r="E785" i="3"/>
  <c r="E784" i="3"/>
  <c r="E783" i="3"/>
  <c r="E782" i="3"/>
  <c r="E781" i="3"/>
  <c r="E780" i="3"/>
  <c r="E779" i="3"/>
  <c r="E778" i="3"/>
  <c r="E777" i="3"/>
  <c r="E776" i="3"/>
  <c r="E775" i="3"/>
  <c r="E774" i="3"/>
  <c r="E773" i="3"/>
  <c r="E772" i="3"/>
  <c r="E771" i="3"/>
  <c r="E770" i="3"/>
  <c r="E769" i="3"/>
  <c r="E768" i="3"/>
  <c r="E767" i="3"/>
  <c r="E766" i="3"/>
  <c r="E765" i="3"/>
  <c r="E764" i="3"/>
  <c r="E763" i="3"/>
  <c r="E762" i="3"/>
  <c r="E761" i="3"/>
  <c r="E760" i="3"/>
  <c r="E759" i="3"/>
  <c r="E758" i="3"/>
  <c r="E757" i="3"/>
  <c r="E756" i="3"/>
  <c r="E755" i="3"/>
  <c r="E754" i="3"/>
  <c r="E753" i="3"/>
  <c r="E752" i="3"/>
  <c r="E751" i="3"/>
  <c r="E750" i="3"/>
  <c r="E749" i="3"/>
  <c r="E748" i="3"/>
  <c r="E747" i="3"/>
  <c r="E746" i="3"/>
  <c r="E745" i="3"/>
  <c r="E744" i="3"/>
  <c r="E743" i="3"/>
  <c r="E742" i="3"/>
  <c r="E741" i="3"/>
  <c r="E740" i="3"/>
  <c r="E739" i="3"/>
  <c r="E738" i="3"/>
  <c r="E737" i="3"/>
  <c r="E736" i="3"/>
  <c r="E735" i="3"/>
  <c r="E734" i="3"/>
  <c r="E733" i="3"/>
  <c r="E732" i="3"/>
  <c r="E731" i="3"/>
  <c r="E730" i="3"/>
  <c r="E729" i="3"/>
  <c r="E728" i="3"/>
  <c r="E727" i="3"/>
  <c r="E726" i="3"/>
  <c r="E725" i="3"/>
  <c r="E724" i="3"/>
  <c r="E723" i="3"/>
  <c r="E722" i="3"/>
  <c r="E721" i="3"/>
  <c r="E720" i="3"/>
  <c r="E719" i="3"/>
  <c r="E718" i="3"/>
  <c r="E717" i="3"/>
  <c r="E716" i="3"/>
  <c r="E715" i="3"/>
  <c r="E714" i="3"/>
  <c r="E713" i="3"/>
  <c r="E712" i="3"/>
  <c r="E711" i="3"/>
  <c r="E709" i="3"/>
  <c r="E708" i="3"/>
  <c r="E707" i="3"/>
  <c r="E706" i="3"/>
  <c r="E705" i="3"/>
  <c r="E704" i="3"/>
  <c r="E703" i="3"/>
  <c r="E702" i="3"/>
  <c r="E701" i="3"/>
  <c r="E700" i="3"/>
  <c r="E699" i="3"/>
  <c r="E698" i="3"/>
  <c r="E697" i="3"/>
  <c r="E696" i="3"/>
  <c r="E695" i="3"/>
  <c r="E694" i="3"/>
  <c r="E693" i="3"/>
  <c r="E692" i="3"/>
  <c r="E691" i="3"/>
  <c r="E690" i="3"/>
  <c r="E689" i="3"/>
  <c r="E688" i="3"/>
  <c r="E687" i="3"/>
  <c r="E686" i="3"/>
  <c r="E685" i="3"/>
  <c r="E684" i="3"/>
  <c r="E683" i="3"/>
  <c r="E682" i="3"/>
  <c r="E681" i="3"/>
  <c r="E680" i="3"/>
  <c r="E679" i="3"/>
  <c r="E678" i="3"/>
  <c r="E677" i="3"/>
  <c r="E676" i="3"/>
  <c r="E675" i="3"/>
  <c r="E674" i="3"/>
  <c r="E673" i="3"/>
  <c r="E672" i="3"/>
  <c r="E671" i="3"/>
  <c r="E670" i="3"/>
  <c r="E669" i="3"/>
  <c r="E668" i="3"/>
  <c r="E667" i="3"/>
  <c r="E666" i="3"/>
  <c r="E665" i="3"/>
  <c r="E664" i="3"/>
  <c r="E663" i="3"/>
  <c r="E662" i="3"/>
  <c r="E661" i="3"/>
  <c r="E660" i="3"/>
  <c r="E659" i="3"/>
  <c r="E658" i="3"/>
  <c r="E657" i="3"/>
  <c r="E656" i="3"/>
  <c r="E655" i="3"/>
  <c r="E654" i="3"/>
  <c r="E653" i="3"/>
  <c r="E652" i="3"/>
  <c r="E651" i="3"/>
  <c r="E650" i="3"/>
  <c r="E649" i="3"/>
  <c r="E648" i="3"/>
  <c r="E647" i="3"/>
  <c r="E646" i="3"/>
  <c r="E645" i="3"/>
  <c r="E644" i="3"/>
  <c r="E643" i="3"/>
  <c r="E642" i="3"/>
  <c r="E641" i="3"/>
  <c r="E640" i="3"/>
  <c r="E639" i="3"/>
  <c r="E638" i="3"/>
  <c r="E637" i="3"/>
  <c r="E636" i="3"/>
  <c r="E635" i="3"/>
  <c r="E634" i="3"/>
  <c r="E633" i="3"/>
  <c r="E632" i="3"/>
  <c r="E631" i="3"/>
  <c r="E630" i="3"/>
  <c r="E629" i="3"/>
  <c r="E628" i="3"/>
  <c r="E627" i="3"/>
  <c r="E626" i="3"/>
  <c r="E625" i="3"/>
  <c r="E624" i="3"/>
  <c r="E623" i="3"/>
  <c r="E622" i="3"/>
  <c r="E621" i="3"/>
  <c r="E620" i="3"/>
  <c r="E619" i="3"/>
  <c r="E618" i="3"/>
  <c r="E617" i="3"/>
  <c r="E616" i="3"/>
  <c r="E615" i="3"/>
  <c r="E614" i="3"/>
  <c r="E613" i="3"/>
  <c r="E612" i="3"/>
  <c r="E611" i="3"/>
  <c r="E610" i="3"/>
  <c r="E609" i="3"/>
  <c r="E608" i="3"/>
  <c r="E607" i="3"/>
  <c r="E606" i="3"/>
  <c r="E605" i="3"/>
  <c r="E604" i="3"/>
  <c r="E603" i="3"/>
  <c r="E602" i="3"/>
  <c r="E601" i="3"/>
  <c r="E600" i="3"/>
  <c r="E599" i="3"/>
  <c r="E598" i="3"/>
  <c r="E597" i="3"/>
  <c r="E596" i="3"/>
  <c r="E595" i="3"/>
  <c r="E594" i="3"/>
  <c r="E593" i="3"/>
  <c r="E592" i="3"/>
  <c r="E591" i="3"/>
  <c r="E590" i="3"/>
  <c r="E589" i="3"/>
  <c r="E588" i="3"/>
  <c r="E587" i="3"/>
  <c r="E586" i="3"/>
  <c r="E585" i="3"/>
  <c r="E584" i="3"/>
  <c r="E583" i="3"/>
  <c r="E582" i="3"/>
  <c r="E581" i="3"/>
  <c r="E580" i="3"/>
  <c r="E579" i="3"/>
  <c r="E578" i="3"/>
  <c r="E577" i="3"/>
  <c r="E576" i="3"/>
  <c r="E575" i="3"/>
  <c r="E574" i="3"/>
  <c r="E573" i="3"/>
  <c r="E572" i="3"/>
  <c r="E571" i="3"/>
  <c r="E570" i="3"/>
  <c r="E569" i="3"/>
  <c r="E568" i="3"/>
  <c r="E567" i="3"/>
  <c r="E566" i="3"/>
  <c r="E565" i="3"/>
  <c r="E564" i="3"/>
  <c r="E563" i="3"/>
  <c r="E562" i="3"/>
  <c r="E561" i="3"/>
  <c r="E560" i="3"/>
  <c r="E559" i="3"/>
  <c r="E558" i="3"/>
  <c r="E557" i="3"/>
  <c r="E556" i="3"/>
  <c r="E555" i="3"/>
  <c r="E554" i="3"/>
  <c r="E553" i="3"/>
  <c r="E552" i="3"/>
  <c r="E551" i="3"/>
  <c r="E550" i="3"/>
  <c r="E549" i="3"/>
  <c r="E548" i="3"/>
  <c r="E547" i="3"/>
  <c r="E546" i="3"/>
  <c r="E545" i="3"/>
  <c r="E544" i="3"/>
  <c r="E543" i="3"/>
  <c r="E542" i="3"/>
  <c r="E541" i="3"/>
  <c r="E540" i="3"/>
  <c r="E539" i="3"/>
  <c r="E538" i="3"/>
  <c r="E537" i="3"/>
  <c r="E536" i="3"/>
  <c r="E535" i="3"/>
  <c r="E534" i="3"/>
  <c r="E533" i="3"/>
  <c r="E532" i="3"/>
  <c r="E531" i="3"/>
  <c r="E530" i="3"/>
  <c r="E529" i="3"/>
  <c r="E528" i="3"/>
  <c r="E527" i="3"/>
  <c r="E526" i="3"/>
  <c r="E525" i="3"/>
  <c r="E524" i="3"/>
  <c r="E523" i="3"/>
  <c r="E522" i="3"/>
  <c r="E521" i="3"/>
  <c r="E520" i="3"/>
  <c r="E519" i="3"/>
  <c r="E518" i="3"/>
  <c r="E517" i="3"/>
  <c r="E516" i="3"/>
  <c r="E515" i="3"/>
  <c r="E514" i="3"/>
  <c r="E513" i="3"/>
  <c r="E512" i="3"/>
  <c r="E511" i="3"/>
  <c r="E510" i="3"/>
  <c r="E509" i="3"/>
  <c r="E508" i="3"/>
  <c r="E507" i="3"/>
  <c r="E506" i="3"/>
  <c r="E505" i="3"/>
  <c r="E504" i="3"/>
  <c r="E503" i="3"/>
  <c r="E502" i="3"/>
  <c r="E501" i="3"/>
  <c r="E500" i="3"/>
  <c r="E499" i="3"/>
  <c r="E498" i="3"/>
  <c r="E497" i="3"/>
  <c r="E496" i="3"/>
  <c r="E495" i="3"/>
  <c r="E494" i="3"/>
  <c r="E493" i="3"/>
  <c r="E492" i="3"/>
  <c r="E491" i="3"/>
  <c r="E490" i="3"/>
  <c r="E489" i="3"/>
  <c r="E488" i="3"/>
  <c r="E487" i="3"/>
  <c r="E486" i="3"/>
  <c r="E485" i="3"/>
  <c r="E484" i="3"/>
  <c r="E483" i="3"/>
  <c r="E482" i="3"/>
  <c r="E481" i="3"/>
  <c r="E480" i="3"/>
  <c r="E479" i="3"/>
  <c r="E478" i="3"/>
  <c r="E477" i="3"/>
  <c r="E476" i="3"/>
  <c r="E475" i="3"/>
  <c r="E474" i="3"/>
  <c r="E473" i="3"/>
  <c r="E472" i="3"/>
  <c r="E471" i="3"/>
  <c r="E470" i="3"/>
  <c r="E469" i="3"/>
  <c r="E468" i="3"/>
  <c r="E467" i="3"/>
  <c r="E466" i="3"/>
  <c r="E465" i="3"/>
  <c r="E464" i="3"/>
  <c r="E463" i="3"/>
  <c r="E462" i="3"/>
  <c r="E461" i="3"/>
  <c r="E460" i="3"/>
  <c r="E459" i="3"/>
  <c r="E458" i="3"/>
  <c r="E457" i="3"/>
  <c r="E456" i="3"/>
  <c r="E455" i="3"/>
  <c r="E454" i="3"/>
  <c r="E453" i="3"/>
  <c r="E452" i="3"/>
  <c r="E451" i="3"/>
  <c r="E450" i="3"/>
  <c r="E449" i="3"/>
  <c r="E448" i="3"/>
  <c r="E447" i="3"/>
  <c r="E446" i="3"/>
  <c r="E445" i="3"/>
  <c r="E444" i="3"/>
  <c r="E443" i="3"/>
  <c r="E442" i="3"/>
  <c r="E441" i="3"/>
  <c r="E440" i="3"/>
  <c r="E439" i="3"/>
  <c r="E438" i="3"/>
  <c r="E437" i="3"/>
  <c r="E436" i="3"/>
  <c r="E435" i="3"/>
  <c r="E434" i="3"/>
  <c r="E433" i="3"/>
  <c r="E432" i="3"/>
  <c r="E431" i="3"/>
  <c r="E430" i="3"/>
  <c r="E429" i="3"/>
  <c r="E428" i="3"/>
  <c r="E427" i="3"/>
  <c r="E426" i="3"/>
  <c r="E425" i="3"/>
  <c r="E424" i="3"/>
  <c r="E423" i="3"/>
  <c r="E422" i="3"/>
  <c r="E421" i="3"/>
  <c r="E420" i="3"/>
  <c r="E419" i="3"/>
  <c r="E418" i="3"/>
  <c r="E417" i="3"/>
  <c r="E416" i="3"/>
  <c r="E415" i="3"/>
  <c r="E414" i="3"/>
  <c r="E413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B829" i="8" l="1"/>
  <c r="B826" i="3"/>
  <c r="B11" i="5"/>
  <c r="K7" i="5"/>
  <c r="F7" i="5"/>
  <c r="E7" i="5"/>
  <c r="C7" i="5"/>
  <c r="G7" i="5" s="1"/>
  <c r="I7" i="5" s="1"/>
  <c r="K6" i="5"/>
  <c r="F6" i="5"/>
  <c r="E6" i="5"/>
  <c r="C6" i="5"/>
  <c r="K5" i="5"/>
  <c r="F5" i="5"/>
  <c r="E5" i="5"/>
  <c r="C5" i="5"/>
  <c r="G5" i="5" s="1"/>
  <c r="I5" i="5" s="1"/>
  <c r="K4" i="5"/>
  <c r="F4" i="5"/>
  <c r="E4" i="5"/>
  <c r="C4" i="5"/>
  <c r="K3" i="5"/>
  <c r="F3" i="5"/>
  <c r="E3" i="5"/>
  <c r="C3" i="5"/>
  <c r="K2" i="5"/>
  <c r="F2" i="5"/>
  <c r="E2" i="5"/>
  <c r="C2" i="5"/>
  <c r="G2" i="5" s="1"/>
  <c r="I2" i="5" s="1"/>
  <c r="V829" i="8" l="1"/>
  <c r="Z829" i="8"/>
  <c r="F829" i="8"/>
  <c r="G3" i="5"/>
  <c r="I3" i="5" s="1"/>
  <c r="J3" i="5" s="1"/>
  <c r="J5" i="5"/>
  <c r="L5" i="5" s="1"/>
  <c r="E38" i="5" s="1"/>
  <c r="G6" i="5"/>
  <c r="I6" i="5" s="1"/>
  <c r="J6" i="5" s="1"/>
  <c r="L6" i="5" s="1"/>
  <c r="F38" i="5" s="1"/>
  <c r="J7" i="5"/>
  <c r="L7" i="5" s="1"/>
  <c r="G38" i="5" s="1"/>
  <c r="J2" i="5"/>
  <c r="L2" i="5" s="1"/>
  <c r="B38" i="5" s="1"/>
  <c r="B830" i="8"/>
  <c r="R829" i="8"/>
  <c r="N829" i="8"/>
  <c r="J829" i="8"/>
  <c r="B827" i="3"/>
  <c r="L3" i="5"/>
  <c r="C38" i="5" s="1"/>
  <c r="G4" i="5"/>
  <c r="I4" i="5" s="1"/>
  <c r="J4" i="5" s="1"/>
  <c r="L4" i="5" s="1"/>
  <c r="D38" i="5" s="1"/>
  <c r="Q813" i="3"/>
  <c r="Q818" i="3"/>
  <c r="T820" i="3"/>
  <c r="T813" i="3"/>
  <c r="K818" i="3"/>
  <c r="T818" i="3"/>
  <c r="H811" i="3"/>
  <c r="H818" i="3"/>
  <c r="Q811" i="3"/>
  <c r="N811" i="3"/>
  <c r="E813" i="3"/>
  <c r="T811" i="3"/>
  <c r="E816" i="3"/>
  <c r="E817" i="3" s="1"/>
  <c r="K811" i="3"/>
  <c r="H816" i="3"/>
  <c r="E810" i="3"/>
  <c r="K816" i="3"/>
  <c r="E820" i="3"/>
  <c r="E821" i="3" s="1"/>
  <c r="E811" i="3"/>
  <c r="E812" i="3" s="1"/>
  <c r="N816" i="3"/>
  <c r="E818" i="3"/>
  <c r="E819" i="3" s="1"/>
  <c r="H810" i="3"/>
  <c r="Q816" i="3"/>
  <c r="Q817" i="3" s="1"/>
  <c r="K810" i="3"/>
  <c r="T816" i="3"/>
  <c r="H820" i="3"/>
  <c r="H821" i="3" s="1"/>
  <c r="N810" i="3"/>
  <c r="K820" i="3"/>
  <c r="Q810" i="3"/>
  <c r="N820" i="3"/>
  <c r="N821" i="3" s="1"/>
  <c r="T810" i="3"/>
  <c r="Q820" i="3"/>
  <c r="Q821" i="3" s="1"/>
  <c r="H813" i="3"/>
  <c r="H814" i="3" s="1"/>
  <c r="K813" i="3"/>
  <c r="K814" i="3" s="1"/>
  <c r="N813" i="3"/>
  <c r="N814" i="3" s="1"/>
  <c r="N818" i="3"/>
  <c r="R820" i="8" l="1"/>
  <c r="R818" i="8"/>
  <c r="R816" i="8"/>
  <c r="R813" i="8"/>
  <c r="R811" i="8"/>
  <c r="R810" i="8"/>
  <c r="R825" i="8"/>
  <c r="N827" i="8"/>
  <c r="R826" i="8"/>
  <c r="J828" i="8"/>
  <c r="V810" i="8"/>
  <c r="V820" i="8"/>
  <c r="V821" i="8" s="1"/>
  <c r="V823" i="8" s="1"/>
  <c r="V825" i="8"/>
  <c r="V818" i="8"/>
  <c r="V819" i="8" s="1"/>
  <c r="V822" i="8" s="1"/>
  <c r="V816" i="8"/>
  <c r="V813" i="8"/>
  <c r="V814" i="8" s="1"/>
  <c r="V811" i="8"/>
  <c r="V812" i="8" s="1"/>
  <c r="V828" i="8"/>
  <c r="Z828" i="8"/>
  <c r="V827" i="8"/>
  <c r="Z826" i="8"/>
  <c r="Z827" i="8"/>
  <c r="V826" i="8"/>
  <c r="N828" i="8"/>
  <c r="R828" i="8"/>
  <c r="F827" i="8"/>
  <c r="F826" i="8"/>
  <c r="F811" i="8"/>
  <c r="F810" i="8"/>
  <c r="F820" i="8"/>
  <c r="F813" i="8"/>
  <c r="F818" i="8"/>
  <c r="F816" i="8"/>
  <c r="J816" i="8"/>
  <c r="J813" i="8"/>
  <c r="J810" i="8"/>
  <c r="J826" i="8"/>
  <c r="J811" i="8"/>
  <c r="J812" i="8" s="1"/>
  <c r="J820" i="8"/>
  <c r="J821" i="8" s="1"/>
  <c r="J823" i="8" s="1"/>
  <c r="J818" i="8"/>
  <c r="J819" i="8" s="1"/>
  <c r="J822" i="8" s="1"/>
  <c r="J827" i="8"/>
  <c r="N818" i="8"/>
  <c r="N819" i="8" s="1"/>
  <c r="N822" i="8" s="1"/>
  <c r="N816" i="8"/>
  <c r="N817" i="8" s="1"/>
  <c r="N813" i="8"/>
  <c r="N820" i="8"/>
  <c r="N821" i="8" s="1"/>
  <c r="N823" i="8" s="1"/>
  <c r="N826" i="8"/>
  <c r="N810" i="8"/>
  <c r="N811" i="8"/>
  <c r="N812" i="8" s="1"/>
  <c r="F828" i="8"/>
  <c r="Z811" i="8"/>
  <c r="Z816" i="8"/>
  <c r="Z825" i="8"/>
  <c r="Z810" i="8"/>
  <c r="Z820" i="8"/>
  <c r="Z821" i="8" s="1"/>
  <c r="Z823" i="8" s="1"/>
  <c r="Z818" i="8"/>
  <c r="Z819" i="8" s="1"/>
  <c r="Z822" i="8" s="1"/>
  <c r="Z813" i="8"/>
  <c r="R827" i="8"/>
  <c r="F830" i="8"/>
  <c r="B831" i="8"/>
  <c r="Z830" i="8"/>
  <c r="V830" i="8"/>
  <c r="R830" i="8"/>
  <c r="N830" i="8"/>
  <c r="J830" i="8"/>
  <c r="B828" i="3"/>
  <c r="Q812" i="3"/>
  <c r="N819" i="3"/>
  <c r="K819" i="3"/>
  <c r="H812" i="3"/>
  <c r="N817" i="3"/>
  <c r="K817" i="3"/>
  <c r="E814" i="3"/>
  <c r="H817" i="3"/>
  <c r="K821" i="3"/>
  <c r="N812" i="3"/>
  <c r="T817" i="3"/>
  <c r="T812" i="3"/>
  <c r="H819" i="3"/>
  <c r="T819" i="3"/>
  <c r="T814" i="3"/>
  <c r="T821" i="3"/>
  <c r="Q819" i="3"/>
  <c r="K812" i="3"/>
  <c r="Q814" i="3"/>
  <c r="V817" i="8" l="1"/>
  <c r="J817" i="8"/>
  <c r="J814" i="8"/>
  <c r="Z814" i="8"/>
  <c r="F817" i="8"/>
  <c r="F819" i="8"/>
  <c r="F822" i="8" s="1"/>
  <c r="F821" i="8"/>
  <c r="F823" i="8" s="1"/>
  <c r="F812" i="8"/>
  <c r="Z812" i="8"/>
  <c r="Z817" i="8"/>
  <c r="F814" i="8"/>
  <c r="R812" i="8"/>
  <c r="N814" i="8"/>
  <c r="R814" i="8"/>
  <c r="R817" i="8"/>
  <c r="R819" i="8"/>
  <c r="R822" i="8" s="1"/>
  <c r="R821" i="8"/>
  <c r="R823" i="8" s="1"/>
  <c r="B832" i="8"/>
  <c r="Z831" i="8"/>
  <c r="V831" i="8"/>
  <c r="R831" i="8"/>
  <c r="N831" i="8"/>
  <c r="J831" i="8"/>
  <c r="F831" i="8"/>
  <c r="B829" i="3"/>
  <c r="R832" i="8" l="1"/>
  <c r="N832" i="8"/>
  <c r="J832" i="8"/>
  <c r="F832" i="8"/>
  <c r="V832" i="8"/>
  <c r="B833" i="8"/>
  <c r="Z832" i="8"/>
  <c r="B830" i="3"/>
  <c r="B834" i="8" l="1"/>
  <c r="Z833" i="8"/>
  <c r="V833" i="8"/>
  <c r="R833" i="8"/>
  <c r="N833" i="8"/>
  <c r="J833" i="8"/>
  <c r="F833" i="8"/>
  <c r="B831" i="3"/>
  <c r="B835" i="8" l="1"/>
  <c r="Z834" i="8"/>
  <c r="V834" i="8"/>
  <c r="R834" i="8"/>
  <c r="N834" i="8"/>
  <c r="J834" i="8"/>
  <c r="F834" i="8"/>
  <c r="B832" i="3"/>
  <c r="N835" i="8" l="1"/>
  <c r="J835" i="8"/>
  <c r="F835" i="8"/>
  <c r="R835" i="8"/>
  <c r="Z835" i="8"/>
  <c r="B836" i="8"/>
  <c r="V835" i="8"/>
  <c r="B833" i="3"/>
  <c r="B837" i="8" l="1"/>
  <c r="Z836" i="8"/>
  <c r="V836" i="8"/>
  <c r="R836" i="8"/>
  <c r="N836" i="8"/>
  <c r="J836" i="8"/>
  <c r="F836" i="8"/>
  <c r="B834" i="3"/>
  <c r="B838" i="8" l="1"/>
  <c r="Z837" i="8"/>
  <c r="V837" i="8"/>
  <c r="R837" i="8"/>
  <c r="N837" i="8"/>
  <c r="J837" i="8"/>
  <c r="F837" i="8"/>
  <c r="B835" i="3"/>
  <c r="J838" i="8" l="1"/>
  <c r="F838" i="8"/>
  <c r="N838" i="8"/>
  <c r="R838" i="8"/>
  <c r="V838" i="8"/>
  <c r="B839" i="8"/>
  <c r="Z838" i="8"/>
  <c r="B836" i="3"/>
  <c r="B840" i="8" l="1"/>
  <c r="Z839" i="8"/>
  <c r="V839" i="8"/>
  <c r="R839" i="8"/>
  <c r="N839" i="8"/>
  <c r="J839" i="8"/>
  <c r="F839" i="8"/>
  <c r="B837" i="3"/>
  <c r="B841" i="8" l="1"/>
  <c r="Z840" i="8"/>
  <c r="V840" i="8"/>
  <c r="R840" i="8"/>
  <c r="N840" i="8"/>
  <c r="J840" i="8"/>
  <c r="F840" i="8"/>
  <c r="B838" i="3"/>
  <c r="F841" i="8" l="1"/>
  <c r="N841" i="8"/>
  <c r="J841" i="8"/>
  <c r="R841" i="8"/>
  <c r="B842" i="8"/>
  <c r="Z841" i="8"/>
  <c r="V841" i="8"/>
  <c r="B839" i="3"/>
  <c r="B843" i="8" l="1"/>
  <c r="Z842" i="8"/>
  <c r="V842" i="8"/>
  <c r="R842" i="8"/>
  <c r="N842" i="8"/>
  <c r="J842" i="8"/>
  <c r="F842" i="8"/>
  <c r="B840" i="3"/>
  <c r="B844" i="8" l="1"/>
  <c r="Z843" i="8"/>
  <c r="V843" i="8"/>
  <c r="R843" i="8"/>
  <c r="N843" i="8"/>
  <c r="J843" i="8"/>
  <c r="F843" i="8"/>
  <c r="B841" i="3"/>
  <c r="F844" i="8" l="1"/>
  <c r="J844" i="8"/>
  <c r="B845" i="8"/>
  <c r="Z844" i="8"/>
  <c r="N844" i="8"/>
  <c r="V844" i="8"/>
  <c r="R844" i="8"/>
  <c r="B842" i="3"/>
  <c r="B846" i="8" l="1"/>
  <c r="Z845" i="8"/>
  <c r="V845" i="8"/>
  <c r="R845" i="8"/>
  <c r="N845" i="8"/>
  <c r="J845" i="8"/>
  <c r="F845" i="8"/>
  <c r="B843" i="3"/>
  <c r="Z846" i="8" l="1"/>
  <c r="V846" i="8"/>
  <c r="R846" i="8"/>
  <c r="N846" i="8"/>
  <c r="J846" i="8"/>
  <c r="F846" i="8"/>
  <c r="B847" i="8"/>
  <c r="B844" i="3"/>
  <c r="F847" i="8" l="1"/>
  <c r="B848" i="8"/>
  <c r="Z847" i="8"/>
  <c r="V847" i="8"/>
  <c r="R847" i="8"/>
  <c r="J847" i="8"/>
  <c r="N847" i="8"/>
  <c r="B845" i="3"/>
  <c r="B849" i="8" l="1"/>
  <c r="Z848" i="8"/>
  <c r="V848" i="8"/>
  <c r="R848" i="8"/>
  <c r="N848" i="8"/>
  <c r="J848" i="8"/>
  <c r="F848" i="8"/>
  <c r="B846" i="3"/>
  <c r="V849" i="8" l="1"/>
  <c r="R849" i="8"/>
  <c r="N849" i="8"/>
  <c r="Z849" i="8"/>
  <c r="J849" i="8"/>
  <c r="F849" i="8"/>
  <c r="B850" i="8"/>
  <c r="B847" i="3"/>
  <c r="Z850" i="8" l="1"/>
  <c r="Z852" i="8" s="1"/>
  <c r="Z854" i="8" s="1"/>
  <c r="V850" i="8"/>
  <c r="V852" i="8" s="1"/>
  <c r="V854" i="8" s="1"/>
  <c r="R850" i="8"/>
  <c r="R852" i="8" s="1"/>
  <c r="R854" i="8" s="1"/>
  <c r="N850" i="8"/>
  <c r="N852" i="8" s="1"/>
  <c r="N854" i="8" s="1"/>
  <c r="J850" i="8"/>
  <c r="J852" i="8" s="1"/>
  <c r="J854" i="8" s="1"/>
  <c r="F850" i="8"/>
  <c r="F852" i="8" s="1"/>
  <c r="F854" i="8" s="1"/>
  <c r="B848" i="3"/>
</calcChain>
</file>

<file path=xl/sharedStrings.xml><?xml version="1.0" encoding="utf-8"?>
<sst xmlns="http://schemas.openxmlformats.org/spreadsheetml/2006/main" count="524" uniqueCount="143">
  <si>
    <t>May</t>
  </si>
  <si>
    <t>June</t>
  </si>
  <si>
    <t>July</t>
  </si>
  <si>
    <t>August</t>
  </si>
  <si>
    <t>September</t>
  </si>
  <si>
    <t>October</t>
  </si>
  <si>
    <t>Count &lt;1 cfs</t>
  </si>
  <si>
    <t>CbuMe Pn</t>
  </si>
  <si>
    <t>CbuMe Lk</t>
  </si>
  <si>
    <t>NGMe Pn</t>
  </si>
  <si>
    <t>NGMe Lk</t>
  </si>
  <si>
    <t>Avg Pan</t>
  </si>
  <si>
    <t>Avg Lake in</t>
  </si>
  <si>
    <t>Mnth Days</t>
  </si>
  <si>
    <t>Avg Lake ft</t>
  </si>
  <si>
    <t>Avg cb-ft</t>
  </si>
  <si>
    <t>Mnth Sec</t>
  </si>
  <si>
    <t>Evap cfs</t>
  </si>
  <si>
    <t>Jun</t>
  </si>
  <si>
    <t>Jul</t>
  </si>
  <si>
    <t>Aug</t>
  </si>
  <si>
    <t>Sep</t>
  </si>
  <si>
    <t>Oct</t>
  </si>
  <si>
    <t>Pan-&gt;Lake</t>
  </si>
  <si>
    <t>Lake Ac</t>
  </si>
  <si>
    <t>Lake sqft</t>
  </si>
  <si>
    <t>TERMS:</t>
  </si>
  <si>
    <t>Pan evaporation at Caribou, ME - inches</t>
  </si>
  <si>
    <t>CbuME Lk</t>
  </si>
  <si>
    <t>Lake evaporation at Caribou, ME - inches</t>
  </si>
  <si>
    <t>Pan evaporation at New Gloucester, ME - inches</t>
  </si>
  <si>
    <t>NGME Lk</t>
  </si>
  <si>
    <t>Lake evaporation at New Gloucester, ME - inches</t>
  </si>
  <si>
    <t>Average of pan evaporation at the two sites - inches</t>
  </si>
  <si>
    <t>Average of lake evaporation at the two sites - inches</t>
  </si>
  <si>
    <t>Number of days in month</t>
  </si>
  <si>
    <t>Average of lake evaporation at the two sites - feet</t>
  </si>
  <si>
    <t>Average of lake evaporation at the two sites - cubic-ft</t>
  </si>
  <si>
    <t>Seconds in the month</t>
  </si>
  <si>
    <t>Green Lake evaporation equivalient flow - cubic-ft/sec</t>
  </si>
  <si>
    <t>Pan evaporation to lake evaporation coefficent - ratio</t>
  </si>
  <si>
    <t>Green Lake summer surface area - acres</t>
  </si>
  <si>
    <t>Green Lake summer surface area - square-ft</t>
  </si>
  <si>
    <t>Pan</t>
  </si>
  <si>
    <t>National Weather Service Class A evaporation pan</t>
  </si>
  <si>
    <t>SOURCES:</t>
  </si>
  <si>
    <t>NOAA Technical Report NWS 33, Evaporation Atlas for the Contiguious 48 United States, 1982</t>
  </si>
  <si>
    <t>NOAA Technical Report NWS 34, Mean Monthly, Seasonal, and Annual Pan Evaporation for the United States, 1982</t>
  </si>
  <si>
    <t>Evaporation at Green Lake:</t>
  </si>
  <si>
    <t>Green Lake Flows:</t>
  </si>
  <si>
    <t>https://waterdata.usgs.gov/monitoring-location/01021480/</t>
  </si>
  <si>
    <t>https://www.weather.gov/media/owp/oh/hdsc/docs/TR34.pdf</t>
  </si>
  <si>
    <t>https://repository.library.noaa.gov/view/noaa/55711</t>
  </si>
  <si>
    <t>Historical data for: USGS Gauge No. 01021480, Old Stream near Wesley, Maine</t>
  </si>
  <si>
    <t>Percent &lt;0 cfs</t>
  </si>
  <si>
    <t>Percent &lt; 1 cfs</t>
  </si>
  <si>
    <t>Hatchery Average cfs</t>
  </si>
  <si>
    <t>Count &lt;(Hatchery+1) cfs</t>
  </si>
  <si>
    <t>Count of Daily Values</t>
  </si>
  <si>
    <t>Percent &lt;(Hatchery+1) cfs</t>
  </si>
  <si>
    <t>Count &lt;(Hatchery+25) cfs</t>
  </si>
  <si>
    <t>Percent &lt;(Hatchery+25) cfs</t>
  </si>
  <si>
    <t>Count &lt;(Hatchery+50) cfs</t>
  </si>
  <si>
    <t>Percent &lt;(Hatchery+50) cfs</t>
  </si>
  <si>
    <t>Evaporation for Month:</t>
  </si>
  <si>
    <t>Scale, gauge to Green Lake:</t>
  </si>
  <si>
    <t>GL w/evap</t>
  </si>
  <si>
    <t>Gauge cfs</t>
  </si>
  <si>
    <t>Green Lake Project FLA, Exhibit E, Section 5.3, Aquatic Resources</t>
  </si>
  <si>
    <t>Accession No. 20220912-5163</t>
  </si>
  <si>
    <t>Comments and Information Regarding NMFS Study Dispute, Appendix B, Input Flow Duration Summary</t>
  </si>
  <si>
    <t>Accession No. 20200320-5152</t>
  </si>
  <si>
    <t>Month dry days by year:</t>
  </si>
  <si>
    <t>Year</t>
  </si>
  <si>
    <t>Count &lt;=0 cfs</t>
  </si>
  <si>
    <t>Count years with &lt;=0 flow</t>
  </si>
  <si>
    <t>Years</t>
  </si>
  <si>
    <t>Percent with &lt;=0 flow</t>
  </si>
  <si>
    <t>Month</t>
  </si>
  <si>
    <t>Green Lake Evaporation Equivalent Flows by Summer Month</t>
  </si>
  <si>
    <t>Flow - cfs</t>
  </si>
  <si>
    <t>Table 1:</t>
  </si>
  <si>
    <t>Table 2:</t>
  </si>
  <si>
    <t>Table 3:</t>
  </si>
  <si>
    <t>Accession No. 20230524-5092</t>
  </si>
  <si>
    <t>USFWS Fish Passage Engineering Design Criteria, 2019 - Filed with DOI/USFWS Admin Record</t>
  </si>
  <si>
    <t>Precip - in</t>
  </si>
  <si>
    <t/>
  </si>
  <si>
    <t>Day sec</t>
  </si>
  <si>
    <t>Values With Improved Evaporation Estimates</t>
  </si>
  <si>
    <t>Pct &gt;= (Hatchery+25) cfs</t>
  </si>
  <si>
    <t>Pct &gt;= (Hatchery+50) cfs</t>
  </si>
  <si>
    <t>November</t>
  </si>
  <si>
    <t>December</t>
  </si>
  <si>
    <t>Turbine Flow:</t>
  </si>
  <si>
    <t>Avg GL Acres:</t>
  </si>
  <si>
    <t>Summer Start Level:</t>
  </si>
  <si>
    <t>Monthly Average Flow Minus Hatchery and Minimum Flows (CFS)</t>
  </si>
  <si>
    <t>Avg May</t>
  </si>
  <si>
    <t>Avg Jun</t>
  </si>
  <si>
    <t>Avg Jul</t>
  </si>
  <si>
    <t>Avg Aug</t>
  </si>
  <si>
    <t>Avg Sep</t>
  </si>
  <si>
    <t>Avg Oct</t>
  </si>
  <si>
    <t>Avg Nov</t>
  </si>
  <si>
    <t>Avg Dec</t>
  </si>
  <si>
    <t>Hatchry</t>
  </si>
  <si>
    <t>Min Flow</t>
  </si>
  <si>
    <t>Average Flow:</t>
  </si>
  <si>
    <t>Running Flow Balance:</t>
  </si>
  <si>
    <t>Month Days:</t>
  </si>
  <si>
    <t>Run Days:</t>
  </si>
  <si>
    <t>Off Days:</t>
  </si>
  <si>
    <t>Run Ac-Ft:</t>
  </si>
  <si>
    <t>Off Ac-Ft:</t>
  </si>
  <si>
    <t>Balance Ac-Ft:</t>
  </si>
  <si>
    <t>GL Level Change:</t>
  </si>
  <si>
    <t>Month End Level:</t>
  </si>
  <si>
    <t>Containing Month: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</si>
  <si>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</si>
  <si>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</si>
  <si>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</si>
  <si>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</si>
  <si>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</si>
  <si>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</si>
  <si>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</si>
  <si>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</si>
  <si>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</si>
  <si>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Hatchery Flow:</t>
  </si>
  <si>
    <t>Hatchery Flow (CFS * Days/Week)</t>
  </si>
  <si>
    <t>Minimum Flow:</t>
  </si>
  <si>
    <t>Minimum Flow (CFS * Days/Week)</t>
  </si>
  <si>
    <t>July Start Level:</t>
  </si>
  <si>
    <t>Average Across Years</t>
  </si>
  <si>
    <t>Week Days:</t>
  </si>
  <si>
    <t>Week End Level:</t>
  </si>
  <si>
    <t>Alternate 1:</t>
  </si>
  <si>
    <t>Likely the best alternative for an average year.</t>
  </si>
  <si>
    <t>Alternate 2:</t>
  </si>
  <si>
    <t>Average Flow During Each Week by Year, Jul-Aug (CFS)</t>
  </si>
  <si>
    <t>Level values are staff gauge at the dam.  Zero equals 153.5 feet NGVD29.</t>
  </si>
  <si>
    <t>Staff gauge summer range is 6.2 to 7.2 ft.</t>
  </si>
  <si>
    <t>Yearly Graphs of Average Flows for Each Week (CFS):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</si>
</sst>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2" fontId="0" fillId="0" borderId="0" xfId="0" applyNumberFormat="1"/>
    <xf numFmtId="0" fontId="18" fillId="0" borderId="0" xfId="0" applyFont="1"/>
    <xf numFmtId="0" fontId="19" fillId="0" borderId="0" xfId="0" applyFont="1"/>
    <xf numFmtId="0" fontId="0" fillId="0" borderId="10" xfId="0" applyBorder="1"/>
    <xf numFmtId="14" fontId="0" fillId="0" borderId="10" xfId="0" applyNumberFormat="1" applyBorder="1"/>
    <xf numFmtId="0" fontId="16" fillId="0" borderId="10" xfId="0" applyFont="1" applyBorder="1"/>
    <xf numFmtId="165" fontId="0" fillId="0" borderId="0" xfId="0" applyNumberFormat="1"/>
    <xf numFmtId="2" fontId="0" fillId="0" borderId="0" xfId="0" applyNumberFormat="1" applyAlignment="1">
      <alignment horizontal="left" indent="1"/>
    </xf>
    <xf numFmtId="0" fontId="0" fillId="0" borderId="0" xfId="0" applyAlignment="1">
      <alignment horizontal="right"/>
    </xf>
    <xf numFmtId="2" fontId="20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/>
    <xf numFmtId="0" fontId="0" fillId="33" borderId="0" xfId="0" applyFill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3" borderId="17" xfId="0" applyFill="1" applyBorder="1"/>
    <xf numFmtId="0" fontId="0" fillId="0" borderId="17" xfId="0" applyBorder="1"/>
    <xf numFmtId="0" fontId="0" fillId="33" borderId="18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</a:t>
            </a:r>
            <a:r>
              <a:rPr lang="en-US" baseline="0"/>
              <a:t> Balance by Month (CFS)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'May-Dec Monthly Level Simulatio'!$C$8:$J$8</c:f>
              <c:strCache>
                <c:ptCount val="8"/>
                <c:pt idx="0">
                  <c:v>May</c:v>
                </c:pt>
                <c:pt idx="1">
                  <c:v>June</c:v>
                </c:pt>
                <c:pt idx="2">
                  <c:v>July</c:v>
                </c:pt>
                <c:pt idx="3">
                  <c:v>August</c:v>
                </c:pt>
                <c:pt idx="4">
                  <c:v>September</c:v>
                </c:pt>
                <c:pt idx="5">
                  <c:v>October</c:v>
                </c:pt>
                <c:pt idx="6">
                  <c:v>November</c:v>
                </c:pt>
                <c:pt idx="7">
                  <c:v>December</c:v>
                </c:pt>
              </c:strCache>
            </c:strRef>
          </c:cat>
          <c:val>
            <c:numRef>
              <c:f>'May-Dec Monthly Level Simulatio'!$C$40:$J$40</c:f>
              <c:numCache>
                <c:formatCode>General</c:formatCode>
                <c:ptCount val="8"/>
                <c:pt idx="0">
                  <c:v>7.1858235552899004</c:v>
                </c:pt>
                <c:pt idx="1">
                  <c:v>-38.08117157848941</c:v>
                </c:pt>
                <c:pt idx="2">
                  <c:v>-71.303161422774494</c:v>
                </c:pt>
                <c:pt idx="3">
                  <c:v>-79.057597702605094</c:v>
                </c:pt>
                <c:pt idx="4">
                  <c:v>-72.260840925781679</c:v>
                </c:pt>
                <c:pt idx="5">
                  <c:v>-26.075131346864509</c:v>
                </c:pt>
                <c:pt idx="6">
                  <c:v>11.646823017243321</c:v>
                </c:pt>
                <c:pt idx="7">
                  <c:v>61.404738026699277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54-4D69-A248-191B7387E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7144095"/>
        <c:axId val="1847144575"/>
      </c:lineChart>
      <c:catAx>
        <c:axId val="18471440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144575"/>
        <c:crosses val="autoZero"/>
        <c:auto val="1"/>
        <c:lblAlgn val="ctr"/>
        <c:lblOffset val="100"/>
        <c:noMultiLvlLbl val="0"/>
      </c:catAx>
      <c:valAx>
        <c:axId val="1847144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1440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Flow</a:t>
            </a:r>
            <a:r>
              <a:rPr lang="en-US" baseline="0"/>
              <a:t> During Each Week - Average Across Years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Simulation'!$AA$67:$AI$67</c:f>
              <c:numCache>
                <c:formatCode>General</c:formatCode>
                <c:ptCount val="9"/>
                <c:pt idx="0">
                  <c:v>33.253267157870667</c:v>
                </c:pt>
                <c:pt idx="1">
                  <c:v>13.049528072156377</c:v>
                </c:pt>
                <c:pt idx="2">
                  <c:v>15.446952986442097</c:v>
                </c:pt>
                <c:pt idx="3">
                  <c:v>18.02409150072781</c:v>
                </c:pt>
                <c:pt idx="4">
                  <c:v>6.670982143944074</c:v>
                </c:pt>
                <c:pt idx="5">
                  <c:v>12.756783307674954</c:v>
                </c:pt>
                <c:pt idx="6">
                  <c:v>24.20923275822441</c:v>
                </c:pt>
                <c:pt idx="7">
                  <c:v>3.3821592966859444</c:v>
                </c:pt>
                <c:pt idx="8">
                  <c:v>5.1477001393161572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3-4B6B-B0A3-CDE705FA2C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36799"/>
        <c:axId val="683937279"/>
      </c:lineChart>
      <c:catAx>
        <c:axId val="6839367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37279"/>
        <c:crosses val="autoZero"/>
        <c:auto val="1"/>
        <c:lblAlgn val="ctr"/>
        <c:lblOffset val="100"/>
        <c:noMultiLvlLbl val="0"/>
      </c:catAx>
      <c:valAx>
        <c:axId val="683937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367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Simulation'!$AA$42:$AI$42</c:f>
              <c:numCache>
                <c:formatCode>General</c:formatCode>
                <c:ptCount val="9"/>
                <c:pt idx="0">
                  <c:v>12.564427615013519</c:v>
                </c:pt>
                <c:pt idx="1">
                  <c:v>3.0097133292992351</c:v>
                </c:pt>
                <c:pt idx="2">
                  <c:v>35.06135618644209</c:v>
                </c:pt>
                <c:pt idx="3">
                  <c:v>-3.2799295278436227</c:v>
                </c:pt>
                <c:pt idx="4">
                  <c:v>-14.610673684627354</c:v>
                </c:pt>
                <c:pt idx="5">
                  <c:v>-8.5086889450722971</c:v>
                </c:pt>
                <c:pt idx="6">
                  <c:v>-9.7640175165008696</c:v>
                </c:pt>
                <c:pt idx="7">
                  <c:v>-5.1464460879294416</c:v>
                </c:pt>
                <c:pt idx="8">
                  <c:v>-21.431149860683838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91-48EA-8D81-CD09E24A9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1999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Simulation'!$AA$41:$AI$41</c:f>
              <c:numCache>
                <c:formatCode>General</c:formatCode>
                <c:ptCount val="9"/>
                <c:pt idx="0">
                  <c:v>6.4674419007278061</c:v>
                </c:pt>
                <c:pt idx="1">
                  <c:v>-1.1729723849864797</c:v>
                </c:pt>
                <c:pt idx="2">
                  <c:v>-21.454915242129339</c:v>
                </c:pt>
                <c:pt idx="3">
                  <c:v>-22.679100956415052</c:v>
                </c:pt>
                <c:pt idx="4">
                  <c:v>-23.311373684627352</c:v>
                </c:pt>
                <c:pt idx="5">
                  <c:v>23.446196769213412</c:v>
                </c:pt>
                <c:pt idx="6">
                  <c:v>-16.292803230786582</c:v>
                </c:pt>
                <c:pt idx="7">
                  <c:v>-24.313674659358014</c:v>
                </c:pt>
                <c:pt idx="8">
                  <c:v>-25.598449860683843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64-48FF-A3C9-477199F1D7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Simulation'!$AA$43:$AI$43</c:f>
              <c:numCache>
                <c:formatCode>General</c:formatCode>
                <c:ptCount val="9"/>
                <c:pt idx="0">
                  <c:v>-14.133043813557908</c:v>
                </c:pt>
                <c:pt idx="1">
                  <c:v>-6.6818295278436199</c:v>
                </c:pt>
                <c:pt idx="2">
                  <c:v>-5.2448295278436223</c:v>
                </c:pt>
                <c:pt idx="3">
                  <c:v>-23.245343813557902</c:v>
                </c:pt>
                <c:pt idx="4">
                  <c:v>-27.170745113198784</c:v>
                </c:pt>
                <c:pt idx="5">
                  <c:v>-24.060131802215157</c:v>
                </c:pt>
                <c:pt idx="6">
                  <c:v>-25.478660373643727</c:v>
                </c:pt>
                <c:pt idx="7">
                  <c:v>-23.538360373643723</c:v>
                </c:pt>
                <c:pt idx="8">
                  <c:v>-16.415635574969556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86-4F73-A0F1-7E361D54B3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Simulation'!$AA$44:$AI$44</c:f>
              <c:numCache>
                <c:formatCode>General</c:formatCode>
                <c:ptCount val="9"/>
                <c:pt idx="0">
                  <c:v>24.68212761501352</c:v>
                </c:pt>
                <c:pt idx="1">
                  <c:v>-14.99867952784362</c:v>
                </c:pt>
                <c:pt idx="2">
                  <c:v>-13.055285242129335</c:v>
                </c:pt>
                <c:pt idx="3">
                  <c:v>-17.697145242129334</c:v>
                </c:pt>
                <c:pt idx="4">
                  <c:v>-4.8085751131987848</c:v>
                </c:pt>
                <c:pt idx="5">
                  <c:v>-20.790626087929439</c:v>
                </c:pt>
                <c:pt idx="6">
                  <c:v>-23.3857789450723</c:v>
                </c:pt>
                <c:pt idx="7">
                  <c:v>-18.568043230786582</c:v>
                </c:pt>
                <c:pt idx="8">
                  <c:v>-18.039117003540984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40-4418-A774-54369B9D9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Simulation'!$AA$45:$AI$45</c:f>
              <c:numCache>
                <c:formatCode>General</c:formatCode>
                <c:ptCount val="9"/>
                <c:pt idx="0">
                  <c:v>-18.008168099272194</c:v>
                </c:pt>
                <c:pt idx="1">
                  <c:v>-12.748380956415051</c:v>
                </c:pt>
                <c:pt idx="2">
                  <c:v>-16.545146670700763</c:v>
                </c:pt>
                <c:pt idx="3">
                  <c:v>-5.2499552421293361</c:v>
                </c:pt>
                <c:pt idx="4">
                  <c:v>4.2839048868012144</c:v>
                </c:pt>
                <c:pt idx="5">
                  <c:v>0.40176105492769765</c:v>
                </c:pt>
                <c:pt idx="6">
                  <c:v>-18.627593230786584</c:v>
                </c:pt>
                <c:pt idx="7">
                  <c:v>-25.602868945072299</c:v>
                </c:pt>
                <c:pt idx="8">
                  <c:v>-24.903209860683837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1E-452F-8FF5-191C08D09D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Simulation'!$AA$46:$AI$46</c:f>
              <c:numCache>
                <c:formatCode>General</c:formatCode>
                <c:ptCount val="9"/>
                <c:pt idx="0">
                  <c:v>26.276484757870666</c:v>
                </c:pt>
                <c:pt idx="1">
                  <c:v>6.602213329299234</c:v>
                </c:pt>
                <c:pt idx="2">
                  <c:v>-6.4717638135579092</c:v>
                </c:pt>
                <c:pt idx="3">
                  <c:v>2.8807333292992348</c:v>
                </c:pt>
                <c:pt idx="4">
                  <c:v>13.879569172515502</c:v>
                </c:pt>
                <c:pt idx="5">
                  <c:v>-12.282548945072296</c:v>
                </c:pt>
                <c:pt idx="6">
                  <c:v>118.37576962635626</c:v>
                </c:pt>
                <c:pt idx="7">
                  <c:v>109.458525340642</c:v>
                </c:pt>
                <c:pt idx="8">
                  <c:v>27.20075013931616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9B-4E68-BA02-B79F178F2A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Simulation'!$AA$47:$AI$47</c:f>
              <c:numCache>
                <c:formatCode>General</c:formatCode>
                <c:ptCount val="9"/>
                <c:pt idx="0">
                  <c:v>4.6581276150135205</c:v>
                </c:pt>
                <c:pt idx="1">
                  <c:v>18.740113329299241</c:v>
                </c:pt>
                <c:pt idx="2">
                  <c:v>-4.4404723849864798</c:v>
                </c:pt>
                <c:pt idx="3">
                  <c:v>9.6589561864420919</c:v>
                </c:pt>
                <c:pt idx="4">
                  <c:v>9.8741548868012163</c:v>
                </c:pt>
                <c:pt idx="5">
                  <c:v>-12.26784608792944</c:v>
                </c:pt>
                <c:pt idx="6">
                  <c:v>-0.10973751650086731</c:v>
                </c:pt>
                <c:pt idx="7">
                  <c:v>-19.552744659358012</c:v>
                </c:pt>
                <c:pt idx="8">
                  <c:v>15.71883442503044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25-4FA3-80B7-03C791788F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Simulation'!$AA$48:$AI$48</c:f>
              <c:numCache>
                <c:formatCode>General</c:formatCode>
                <c:ptCount val="9"/>
                <c:pt idx="0">
                  <c:v>24.382999043584949</c:v>
                </c:pt>
                <c:pt idx="1">
                  <c:v>1.0238704721563789</c:v>
                </c:pt>
                <c:pt idx="2">
                  <c:v>6.337727615013522</c:v>
                </c:pt>
                <c:pt idx="3">
                  <c:v>99.782270472156398</c:v>
                </c:pt>
                <c:pt idx="4">
                  <c:v>96.657069172515477</c:v>
                </c:pt>
                <c:pt idx="5">
                  <c:v>12.570039626356277</c:v>
                </c:pt>
                <c:pt idx="6">
                  <c:v>-8.7174232307865829</c:v>
                </c:pt>
                <c:pt idx="7">
                  <c:v>9.4972881977848509</c:v>
                </c:pt>
                <c:pt idx="8">
                  <c:v>-12.221332717826698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0F-425C-B40F-A5FB1A93E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Simulation'!$AA$49:$AI$49</c:f>
              <c:numCache>
                <c:formatCode>General</c:formatCode>
                <c:ptCount val="9"/>
                <c:pt idx="0">
                  <c:v>16.17576190072781</c:v>
                </c:pt>
                <c:pt idx="1">
                  <c:v>-11.431466670700766</c:v>
                </c:pt>
                <c:pt idx="2">
                  <c:v>16.155937615013524</c:v>
                </c:pt>
                <c:pt idx="3">
                  <c:v>-15.643276670700763</c:v>
                </c:pt>
                <c:pt idx="4">
                  <c:v>-6.9271279703416422</c:v>
                </c:pt>
                <c:pt idx="5">
                  <c:v>3.7828424834991341</c:v>
                </c:pt>
                <c:pt idx="6">
                  <c:v>-4.2650618022151532</c:v>
                </c:pt>
                <c:pt idx="7">
                  <c:v>-16.476177516500872</c:v>
                </c:pt>
                <c:pt idx="8">
                  <c:v>-24.041697003540985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38-450A-891A-0575C2239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Simulation'!$AA$50:$AI$50</c:f>
              <c:numCache>
                <c:formatCode>General</c:formatCode>
                <c:ptCount val="9"/>
                <c:pt idx="0">
                  <c:v>-13.808018099272191</c:v>
                </c:pt>
                <c:pt idx="1">
                  <c:v>-21.567822384986478</c:v>
                </c:pt>
                <c:pt idx="2">
                  <c:v>15.539751900727806</c:v>
                </c:pt>
                <c:pt idx="3">
                  <c:v>43.490784757870657</c:v>
                </c:pt>
                <c:pt idx="4">
                  <c:v>61.74092631537264</c:v>
                </c:pt>
                <c:pt idx="5">
                  <c:v>104.2158824834991</c:v>
                </c:pt>
                <c:pt idx="6">
                  <c:v>19.790296769213423</c:v>
                </c:pt>
                <c:pt idx="7">
                  <c:v>-3.0693175165008699</c:v>
                </c:pt>
                <c:pt idx="8">
                  <c:v>-20.199435574969556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74-4C21-9250-0EC7EDC4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Simulation'!$AA$51:$AI$51</c:f>
              <c:numCache>
                <c:formatCode>General</c:formatCode>
                <c:ptCount val="9"/>
                <c:pt idx="0">
                  <c:v>165.02914190072781</c:v>
                </c:pt>
                <c:pt idx="1">
                  <c:v>104.90502761501351</c:v>
                </c:pt>
                <c:pt idx="2">
                  <c:v>32.675513329299235</c:v>
                </c:pt>
                <c:pt idx="3">
                  <c:v>95.798656186442102</c:v>
                </c:pt>
                <c:pt idx="4">
                  <c:v>32.770669172515504</c:v>
                </c:pt>
                <c:pt idx="5">
                  <c:v>-0.31577465935801285</c:v>
                </c:pt>
                <c:pt idx="6">
                  <c:v>-16.038607516500868</c:v>
                </c:pt>
                <c:pt idx="7">
                  <c:v>82.525428197784848</c:v>
                </c:pt>
                <c:pt idx="8">
                  <c:v>126.59676442503043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35-4E06-B018-7C21185D2B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Simulation'!$AA$52:$AI$52</c:f>
              <c:numCache>
                <c:formatCode>General</c:formatCode>
                <c:ptCount val="9"/>
                <c:pt idx="0">
                  <c:v>-13.719749527843621</c:v>
                </c:pt>
                <c:pt idx="1">
                  <c:v>6.6193661864420914</c:v>
                </c:pt>
                <c:pt idx="2">
                  <c:v>-19.473908099272194</c:v>
                </c:pt>
                <c:pt idx="3">
                  <c:v>8.865537615013519</c:v>
                </c:pt>
                <c:pt idx="4">
                  <c:v>-9.3200808274844995</c:v>
                </c:pt>
                <c:pt idx="5">
                  <c:v>-14.11778608792944</c:v>
                </c:pt>
                <c:pt idx="6">
                  <c:v>-23.408356087929441</c:v>
                </c:pt>
                <c:pt idx="7">
                  <c:v>-5.8125660879294401</c:v>
                </c:pt>
                <c:pt idx="8">
                  <c:v>-21.198131289255269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E7-4EBA-8231-F007EF6AD9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Simulation'!$AA$53:$AI$53</c:f>
              <c:numCache>
                <c:formatCode>General</c:formatCode>
                <c:ptCount val="9"/>
                <c:pt idx="0">
                  <c:v>-15.062313813557907</c:v>
                </c:pt>
                <c:pt idx="1">
                  <c:v>22.840031900727809</c:v>
                </c:pt>
                <c:pt idx="2">
                  <c:v>-16.735396670700762</c:v>
                </c:pt>
                <c:pt idx="3">
                  <c:v>-12.246113813557908</c:v>
                </c:pt>
                <c:pt idx="4">
                  <c:v>3.1554948868012156</c:v>
                </c:pt>
                <c:pt idx="5">
                  <c:v>31.938153912070561</c:v>
                </c:pt>
                <c:pt idx="6">
                  <c:v>17.177739626356274</c:v>
                </c:pt>
                <c:pt idx="7">
                  <c:v>29.32041105492771</c:v>
                </c:pt>
                <c:pt idx="8">
                  <c:v>146.24503585360188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6C-4752-8D12-398EEFB19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Simulation'!$AA$54:$AI$54</c:f>
              <c:numCache>
                <c:formatCode>General</c:formatCode>
                <c:ptCount val="9"/>
                <c:pt idx="0">
                  <c:v>21.216170472156382</c:v>
                </c:pt>
                <c:pt idx="1">
                  <c:v>-13.03820095641505</c:v>
                </c:pt>
                <c:pt idx="2">
                  <c:v>-2.7516238135579081</c:v>
                </c:pt>
                <c:pt idx="3">
                  <c:v>-6.0112323849864797</c:v>
                </c:pt>
                <c:pt idx="4">
                  <c:v>10.98442631537265</c:v>
                </c:pt>
                <c:pt idx="5">
                  <c:v>-14.755550373643725</c:v>
                </c:pt>
                <c:pt idx="6">
                  <c:v>43.261471054927711</c:v>
                </c:pt>
                <c:pt idx="7">
                  <c:v>-14.639233230786584</c:v>
                </c:pt>
                <c:pt idx="8">
                  <c:v>-21.022281289255268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E9-42A9-9ABD-13FC6D27DE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Simulation'!$AA$55:$AI$55</c:f>
              <c:numCache>
                <c:formatCode>General</c:formatCode>
                <c:ptCount val="9"/>
                <c:pt idx="0">
                  <c:v>58.828584757870665</c:v>
                </c:pt>
                <c:pt idx="1">
                  <c:v>21.361556186442094</c:v>
                </c:pt>
                <c:pt idx="2">
                  <c:v>14.327784757870663</c:v>
                </c:pt>
                <c:pt idx="3">
                  <c:v>274.92348475787065</c:v>
                </c:pt>
                <c:pt idx="4">
                  <c:v>130.70635488680122</c:v>
                </c:pt>
                <c:pt idx="5">
                  <c:v>202.92926819778486</c:v>
                </c:pt>
                <c:pt idx="6">
                  <c:v>85.659611054927709</c:v>
                </c:pt>
                <c:pt idx="7">
                  <c:v>14.875368197784846</c:v>
                </c:pt>
                <c:pt idx="8">
                  <c:v>35.78173585360188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EA-402F-8AA1-31FA34FE0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Simulation'!$AA$56:$AI$56</c:f>
              <c:numCache>
                <c:formatCode>General</c:formatCode>
                <c:ptCount val="9"/>
                <c:pt idx="0">
                  <c:v>170.40424904358497</c:v>
                </c:pt>
                <c:pt idx="1">
                  <c:v>63.282906186442084</c:v>
                </c:pt>
                <c:pt idx="2">
                  <c:v>161.85071332929925</c:v>
                </c:pt>
                <c:pt idx="3">
                  <c:v>37.491213329299235</c:v>
                </c:pt>
                <c:pt idx="4">
                  <c:v>7.5310977439440734</c:v>
                </c:pt>
                <c:pt idx="5">
                  <c:v>7.5371253406419907</c:v>
                </c:pt>
                <c:pt idx="6">
                  <c:v>28.467053912070558</c:v>
                </c:pt>
                <c:pt idx="7">
                  <c:v>-4.216203230786582</c:v>
                </c:pt>
                <c:pt idx="8">
                  <c:v>-9.2665927178266987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9D-4EF2-8814-C5876F58BE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Simulation'!$AA$57:$AI$57</c:f>
              <c:numCache>
                <c:formatCode>General</c:formatCode>
                <c:ptCount val="9"/>
                <c:pt idx="0">
                  <c:v>18.740027615013521</c:v>
                </c:pt>
                <c:pt idx="1">
                  <c:v>-8.0087009564150513</c:v>
                </c:pt>
                <c:pt idx="2">
                  <c:v>-0.29197238498647948</c:v>
                </c:pt>
                <c:pt idx="3">
                  <c:v>3.6505419007278062</c:v>
                </c:pt>
                <c:pt idx="4">
                  <c:v>-11.569030827484498</c:v>
                </c:pt>
                <c:pt idx="5">
                  <c:v>-6.6987603736437267</c:v>
                </c:pt>
                <c:pt idx="6">
                  <c:v>18.58598248349913</c:v>
                </c:pt>
                <c:pt idx="7">
                  <c:v>-9.3141175165008701</c:v>
                </c:pt>
                <c:pt idx="8">
                  <c:v>19.28285013931616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FA-4641-90A6-DE07BD1CA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Simulation'!$AA$58:$AI$58</c:f>
              <c:numCache>
                <c:formatCode>General</c:formatCode>
                <c:ptCount val="9"/>
                <c:pt idx="0">
                  <c:v>6.4048276150135184</c:v>
                </c:pt>
                <c:pt idx="1">
                  <c:v>-1.9711923849864772</c:v>
                </c:pt>
                <c:pt idx="2">
                  <c:v>-9.4049509564150497</c:v>
                </c:pt>
                <c:pt idx="3">
                  <c:v>-12.431208099272196</c:v>
                </c:pt>
                <c:pt idx="4">
                  <c:v>-22.52718225605593</c:v>
                </c:pt>
                <c:pt idx="5">
                  <c:v>-23.548974659358009</c:v>
                </c:pt>
                <c:pt idx="6">
                  <c:v>-6.6255060879294376</c:v>
                </c:pt>
                <c:pt idx="7">
                  <c:v>-1.7461889450722967</c:v>
                </c:pt>
                <c:pt idx="8">
                  <c:v>-27.290004146398125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17-4C58-98FD-17BAB4BD0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Simulation'!$AA$59:$AI$59</c:f>
              <c:numCache>
                <c:formatCode>General</c:formatCode>
                <c:ptCount val="9"/>
                <c:pt idx="0">
                  <c:v>9.5460276150135304</c:v>
                </c:pt>
                <c:pt idx="1">
                  <c:v>-9.4807466707007659</c:v>
                </c:pt>
                <c:pt idx="2">
                  <c:v>-21.258009527843623</c:v>
                </c:pt>
                <c:pt idx="3">
                  <c:v>-16.830830956415049</c:v>
                </c:pt>
                <c:pt idx="4">
                  <c:v>-25.089147970341639</c:v>
                </c:pt>
                <c:pt idx="5">
                  <c:v>-13.230938945072296</c:v>
                </c:pt>
                <c:pt idx="6">
                  <c:v>-22.810287516500868</c:v>
                </c:pt>
                <c:pt idx="7">
                  <c:v>-5.5333818022151551</c:v>
                </c:pt>
                <c:pt idx="8">
                  <c:v>-26.364165574969554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A4-4391-B86C-B912DAC0E5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Simulation'!$AA$60:$AI$60</c:f>
              <c:numCache>
                <c:formatCode>General</c:formatCode>
                <c:ptCount val="9"/>
                <c:pt idx="0">
                  <c:v>36.490784757870678</c:v>
                </c:pt>
                <c:pt idx="1">
                  <c:v>-11.757218099272192</c:v>
                </c:pt>
                <c:pt idx="2">
                  <c:v>-20.395640956415054</c:v>
                </c:pt>
                <c:pt idx="3">
                  <c:v>-7.5518952421293379</c:v>
                </c:pt>
                <c:pt idx="4">
                  <c:v>-19.210443684627357</c:v>
                </c:pt>
                <c:pt idx="5">
                  <c:v>-10.006246087929441</c:v>
                </c:pt>
                <c:pt idx="6">
                  <c:v>2.3372853406419876</c:v>
                </c:pt>
                <c:pt idx="7">
                  <c:v>-8.1542275165008675</c:v>
                </c:pt>
                <c:pt idx="8">
                  <c:v>-22.104828432112413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33-4C01-A903-1E15CC7BFF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Simulation'!$AA$61:$AI$61</c:f>
              <c:numCache>
                <c:formatCode>General</c:formatCode>
                <c:ptCount val="9"/>
                <c:pt idx="0">
                  <c:v>105.01108475787066</c:v>
                </c:pt>
                <c:pt idx="1">
                  <c:v>49.272884757870663</c:v>
                </c:pt>
                <c:pt idx="2">
                  <c:v>32.061756186442089</c:v>
                </c:pt>
                <c:pt idx="3">
                  <c:v>8.7111419007278084</c:v>
                </c:pt>
                <c:pt idx="4">
                  <c:v>-11.856430827484498</c:v>
                </c:pt>
                <c:pt idx="5">
                  <c:v>75.149973912070564</c:v>
                </c:pt>
                <c:pt idx="6">
                  <c:v>-13.108143230786583</c:v>
                </c:pt>
                <c:pt idx="7">
                  <c:v>26.351296769213409</c:v>
                </c:pt>
                <c:pt idx="8">
                  <c:v>29.478815853601873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5D-487C-B759-892AF2814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789370078740152E-2"/>
          <c:y val="0.17171296296296298"/>
          <c:w val="0.89521062992125988"/>
          <c:h val="0.7773611111111110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Simulation'!$AA$62:$AI$62</c:f>
              <c:numCache>
                <c:formatCode>General</c:formatCode>
                <c:ptCount val="9"/>
                <c:pt idx="0">
                  <c:v>-3.7880009564150492</c:v>
                </c:pt>
                <c:pt idx="1">
                  <c:v>-3.2405580992721923</c:v>
                </c:pt>
                <c:pt idx="2">
                  <c:v>-16.906808099272194</c:v>
                </c:pt>
                <c:pt idx="3">
                  <c:v>0.97192618644209006</c:v>
                </c:pt>
                <c:pt idx="4">
                  <c:v>-15.459532256055926</c:v>
                </c:pt>
                <c:pt idx="5">
                  <c:v>-0.96679894507229847</c:v>
                </c:pt>
                <c:pt idx="6">
                  <c:v>-16.850834659358011</c:v>
                </c:pt>
                <c:pt idx="7">
                  <c:v>-8.9250603736437277</c:v>
                </c:pt>
                <c:pt idx="8">
                  <c:v>5.8661401393161627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1C-4B95-A3E3-A955F8B335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Simulation'!$AA$63:$AI$63</c:f>
              <c:numCache>
                <c:formatCode>General</c:formatCode>
                <c:ptCount val="9"/>
                <c:pt idx="0">
                  <c:v>23.003564757870663</c:v>
                </c:pt>
                <c:pt idx="1">
                  <c:v>115.73909904358496</c:v>
                </c:pt>
                <c:pt idx="2">
                  <c:v>18.353113329299237</c:v>
                </c:pt>
                <c:pt idx="3">
                  <c:v>-5.540112384986478</c:v>
                </c:pt>
                <c:pt idx="4">
                  <c:v>-5.2006751131987832</c:v>
                </c:pt>
                <c:pt idx="5">
                  <c:v>21.495568197784845</c:v>
                </c:pt>
                <c:pt idx="6">
                  <c:v>444.52564391207062</c:v>
                </c:pt>
                <c:pt idx="7">
                  <c:v>5.5113524834991301</c:v>
                </c:pt>
                <c:pt idx="8">
                  <c:v>-22.453814146398127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12-40DC-9DA0-36FA3E0236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Simulation'!$AA$64:$AI$64</c:f>
              <c:numCache>
                <c:formatCode>General</c:formatCode>
                <c:ptCount val="9"/>
                <c:pt idx="0">
                  <c:v>8.1302690435849492</c:v>
                </c:pt>
                <c:pt idx="1">
                  <c:v>-15.642239527843619</c:v>
                </c:pt>
                <c:pt idx="2">
                  <c:v>48.273323329299231</c:v>
                </c:pt>
                <c:pt idx="3">
                  <c:v>-13.733428099272194</c:v>
                </c:pt>
                <c:pt idx="4">
                  <c:v>-17.60270654177021</c:v>
                </c:pt>
                <c:pt idx="5">
                  <c:v>-22.769238945072296</c:v>
                </c:pt>
                <c:pt idx="6">
                  <c:v>24.168815340641988</c:v>
                </c:pt>
                <c:pt idx="7">
                  <c:v>-4.1336960879294411</c:v>
                </c:pt>
                <c:pt idx="8">
                  <c:v>-2.4055641463981283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B6-419C-97F8-55326A58C8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'Jul-Aug Weekly Level Simulation'!$AA$65:$AI$65</c:f>
              <c:numCache>
                <c:formatCode>General</c:formatCode>
                <c:ptCount val="9"/>
                <c:pt idx="0">
                  <c:v>171.83887047215643</c:v>
                </c:pt>
                <c:pt idx="1">
                  <c:v>44.581427615013524</c:v>
                </c:pt>
                <c:pt idx="2">
                  <c:v>179.96757047215644</c:v>
                </c:pt>
                <c:pt idx="3">
                  <c:v>26.516613329299236</c:v>
                </c:pt>
                <c:pt idx="4">
                  <c:v>9.8546120296583588</c:v>
                </c:pt>
                <c:pt idx="5">
                  <c:v>54.687639626356273</c:v>
                </c:pt>
                <c:pt idx="6">
                  <c:v>40.671639626356281</c:v>
                </c:pt>
                <c:pt idx="7">
                  <c:v>23.074539626356277</c:v>
                </c:pt>
                <c:pt idx="8">
                  <c:v>58.675950139316164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FB-4A0E-93FC-0DFA995B4F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3940159"/>
        <c:axId val="683941599"/>
      </c:lineChart>
      <c:catAx>
        <c:axId val="683940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1599"/>
        <c:crosses val="autoZero"/>
        <c:auto val="1"/>
        <c:lblAlgn val="ctr"/>
        <c:lblOffset val="100"/>
        <c:noMultiLvlLbl val="0"/>
      </c:catAx>
      <c:valAx>
        <c:axId val="68394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94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May</a:t>
            </a:r>
            <a:r>
              <a:rPr lang="en-US" baseline="0"/>
              <a:t> - Average Flow by Year (CFS)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extLst>
                <c:ext xmlns:c15="http://schemas.microsoft.com/office/drawing/2012/chart" uri="{02D57815-91ED-43cb-92C2-25804820EDAC}">
                  <c15:fullRef>
                    <c15:sqref>[2]GL_Flow_With_Precip!$AT$59:$AT$84</c15:sqref>
                  </c15:fullRef>
                </c:ext>
              </c:extLst>
              <c:f>[2]GL_Flow_With_Precip!$AT$60:$AT$84</c:f>
              <c:numCache>
                <c:formatCode>General</c:formatCode>
                <c:ptCount val="25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  <c:pt idx="20">
                  <c:v>2019</c:v>
                </c:pt>
                <c:pt idx="21">
                  <c:v>2020</c:v>
                </c:pt>
                <c:pt idx="22">
                  <c:v>2021</c:v>
                </c:pt>
                <c:pt idx="23">
                  <c:v>2022</c:v>
                </c:pt>
                <c:pt idx="24">
                  <c:v>2023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[2]GL_Flow_With_Precip!$AU$59:$AU$84</c15:sqref>
                  </c15:fullRef>
                </c:ext>
              </c:extLst>
              <c:f>[2]GL_Flow_With_Precip!$AU$60:$AU$84</c:f>
              <c:numCache>
                <c:formatCode>General</c:formatCode>
                <c:ptCount val="25"/>
                <c:pt idx="0">
                  <c:v>55.85282258064516</c:v>
                </c:pt>
                <c:pt idx="1">
                  <c:v>111.52069354838711</c:v>
                </c:pt>
                <c:pt idx="2">
                  <c:v>53.149080645161298</c:v>
                </c:pt>
                <c:pt idx="3">
                  <c:v>86.1631</c:v>
                </c:pt>
                <c:pt idx="4">
                  <c:v>104.8791870967742</c:v>
                </c:pt>
                <c:pt idx="5">
                  <c:v>87.048432258064523</c:v>
                </c:pt>
                <c:pt idx="6">
                  <c:v>280.53883548387097</c:v>
                </c:pt>
                <c:pt idx="7">
                  <c:v>123.62665483870968</c:v>
                </c:pt>
                <c:pt idx="8">
                  <c:v>120.41530322580647</c:v>
                </c:pt>
                <c:pt idx="9">
                  <c:v>82.243922580645176</c:v>
                </c:pt>
                <c:pt idx="10">
                  <c:v>80.405699999999982</c:v>
                </c:pt>
                <c:pt idx="11">
                  <c:v>27.896981612903232</c:v>
                </c:pt>
                <c:pt idx="12">
                  <c:v>179.09444516129034</c:v>
                </c:pt>
                <c:pt idx="13">
                  <c:v>143.80747096774192</c:v>
                </c:pt>
                <c:pt idx="14">
                  <c:v>116.08348709677419</c:v>
                </c:pt>
                <c:pt idx="15">
                  <c:v>156.71934516129033</c:v>
                </c:pt>
                <c:pt idx="16">
                  <c:v>53.562409677419353</c:v>
                </c:pt>
                <c:pt idx="17">
                  <c:v>48.417422580645159</c:v>
                </c:pt>
                <c:pt idx="18">
                  <c:v>218.16295483870965</c:v>
                </c:pt>
                <c:pt idx="19">
                  <c:v>79.397345161290346</c:v>
                </c:pt>
                <c:pt idx="20">
                  <c:v>168.29060000000004</c:v>
                </c:pt>
                <c:pt idx="21">
                  <c:v>92.407867741935476</c:v>
                </c:pt>
                <c:pt idx="22">
                  <c:v>55.75145483870967</c:v>
                </c:pt>
                <c:pt idx="23">
                  <c:v>56.95512903225805</c:v>
                </c:pt>
                <c:pt idx="24">
                  <c:v>69.043051612903241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CF-487A-AE5E-8E94C2E2E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062672"/>
        <c:axId val="336074672"/>
      </c:lineChart>
      <c:catAx>
        <c:axId val="336062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4672"/>
        <c:crosses val="autoZero"/>
        <c:auto val="1"/>
        <c:lblAlgn val="ctr"/>
        <c:lblOffset val="100"/>
        <c:noMultiLvlLbl val="0"/>
      </c:catAx>
      <c:valAx>
        <c:axId val="33607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62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June</a:t>
            </a:r>
            <a:r>
              <a:rPr lang="en-US" baseline="0"/>
              <a:t> - Average Flow by Year (CFS)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extLst>
                <c:ext xmlns:c15="http://schemas.microsoft.com/office/drawing/2012/chart" uri="{02D57815-91ED-43cb-92C2-25804820EDAC}">
                  <c15:fullRef>
                    <c15:sqref>[2]GL_Flow_With_Precip!$AT$59:$AT$84</c15:sqref>
                  </c15:fullRef>
                </c:ext>
              </c:extLst>
              <c:f>[2]GL_Flow_With_Precip!$AT$60:$AT$84</c:f>
              <c:numCache>
                <c:formatCode>General</c:formatCode>
                <c:ptCount val="25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  <c:pt idx="20">
                  <c:v>2019</c:v>
                </c:pt>
                <c:pt idx="21">
                  <c:v>2020</c:v>
                </c:pt>
                <c:pt idx="22">
                  <c:v>2021</c:v>
                </c:pt>
                <c:pt idx="23">
                  <c:v>2022</c:v>
                </c:pt>
                <c:pt idx="24">
                  <c:v>2023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[2]GL_Flow_With_Precip!$AV$59:$AV$84</c15:sqref>
                  </c15:fullRef>
                </c:ext>
              </c:extLst>
              <c:f>[2]GL_Flow_With_Precip!$AV$60:$AV$84</c:f>
              <c:numCache>
                <c:formatCode>General</c:formatCode>
                <c:ptCount val="25"/>
                <c:pt idx="0">
                  <c:v>12.502183333333329</c:v>
                </c:pt>
                <c:pt idx="1">
                  <c:v>30.883900000000004</c:v>
                </c:pt>
                <c:pt idx="2">
                  <c:v>24.861920000000005</c:v>
                </c:pt>
                <c:pt idx="3">
                  <c:v>27.465289999999996</c:v>
                </c:pt>
                <c:pt idx="4">
                  <c:v>76.599430000000012</c:v>
                </c:pt>
                <c:pt idx="5">
                  <c:v>26.056059999999995</c:v>
                </c:pt>
                <c:pt idx="6">
                  <c:v>105.00229666666669</c:v>
                </c:pt>
                <c:pt idx="7">
                  <c:v>224.34844333333336</c:v>
                </c:pt>
                <c:pt idx="8">
                  <c:v>26.137006999999997</c:v>
                </c:pt>
                <c:pt idx="9">
                  <c:v>39.474463333333333</c:v>
                </c:pt>
                <c:pt idx="10">
                  <c:v>163.30043000000003</c:v>
                </c:pt>
                <c:pt idx="11">
                  <c:v>36.59041233333334</c:v>
                </c:pt>
                <c:pt idx="12">
                  <c:v>26.024528666666672</c:v>
                </c:pt>
                <c:pt idx="13">
                  <c:v>63.392883333333344</c:v>
                </c:pt>
                <c:pt idx="14">
                  <c:v>130.68592333333333</c:v>
                </c:pt>
                <c:pt idx="15">
                  <c:v>124.03499333333336</c:v>
                </c:pt>
                <c:pt idx="16">
                  <c:v>76.114163333333352</c:v>
                </c:pt>
                <c:pt idx="17">
                  <c:v>19.662301333333332</c:v>
                </c:pt>
                <c:pt idx="18">
                  <c:v>35.217333333333336</c:v>
                </c:pt>
                <c:pt idx="19">
                  <c:v>41.396327999999997</c:v>
                </c:pt>
                <c:pt idx="20">
                  <c:v>94.62632333333336</c:v>
                </c:pt>
                <c:pt idx="21">
                  <c:v>8.8094916666666681</c:v>
                </c:pt>
                <c:pt idx="22">
                  <c:v>12.940323000000001</c:v>
                </c:pt>
                <c:pt idx="23">
                  <c:v>16.858941333333334</c:v>
                </c:pt>
                <c:pt idx="24">
                  <c:v>74.205420000000004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31-4837-AB6A-525397771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071792"/>
        <c:axId val="336064112"/>
      </c:lineChart>
      <c:catAx>
        <c:axId val="33607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64112"/>
        <c:crosses val="autoZero"/>
        <c:auto val="1"/>
        <c:lblAlgn val="ctr"/>
        <c:lblOffset val="100"/>
        <c:noMultiLvlLbl val="0"/>
      </c:catAx>
      <c:valAx>
        <c:axId val="33606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1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July</a:t>
            </a:r>
            <a:r>
              <a:rPr lang="en-US" baseline="0"/>
              <a:t> - Average Flow by Year (CFS)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extLst>
                <c:ext xmlns:c15="http://schemas.microsoft.com/office/drawing/2012/chart" uri="{02D57815-91ED-43cb-92C2-25804820EDAC}">
                  <c15:fullRef>
                    <c15:sqref>[2]GL_Flow_With_Precip!$AT$59:$AT$84</c15:sqref>
                  </c15:fullRef>
                </c:ext>
              </c:extLst>
              <c:f>[2]GL_Flow_With_Precip!$AT$60:$AT$84</c:f>
              <c:numCache>
                <c:formatCode>General</c:formatCode>
                <c:ptCount val="25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  <c:pt idx="20">
                  <c:v>2019</c:v>
                </c:pt>
                <c:pt idx="21">
                  <c:v>2020</c:v>
                </c:pt>
                <c:pt idx="22">
                  <c:v>2021</c:v>
                </c:pt>
                <c:pt idx="23">
                  <c:v>2022</c:v>
                </c:pt>
                <c:pt idx="24">
                  <c:v>2023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[2]GL_Flow_With_Precip!$AW$59:$AW$84</c15:sqref>
                  </c15:fullRef>
                </c:ext>
              </c:extLst>
              <c:f>[2]GL_Flow_With_Precip!$AW$60:$AW$84</c:f>
              <c:numCache>
                <c:formatCode>General</c:formatCode>
                <c:ptCount val="25"/>
                <c:pt idx="0">
                  <c:v>-1.0450483870967731</c:v>
                </c:pt>
                <c:pt idx="1">
                  <c:v>19.11832258064516</c:v>
                </c:pt>
                <c:pt idx="2">
                  <c:v>-3.830054838709676</c:v>
                </c:pt>
                <c:pt idx="3">
                  <c:v>6.8800977419354865</c:v>
                </c:pt>
                <c:pt idx="4">
                  <c:v>-4.1464290322580624</c:v>
                </c:pt>
                <c:pt idx="5">
                  <c:v>19.329390322580643</c:v>
                </c:pt>
                <c:pt idx="6">
                  <c:v>15.049212903225811</c:v>
                </c:pt>
                <c:pt idx="7">
                  <c:v>54.759667741935488</c:v>
                </c:pt>
                <c:pt idx="8">
                  <c:v>8.9979829032258092</c:v>
                </c:pt>
                <c:pt idx="9">
                  <c:v>14.642619354838711</c:v>
                </c:pt>
                <c:pt idx="10">
                  <c:v>102.42604193548387</c:v>
                </c:pt>
                <c:pt idx="11">
                  <c:v>4.1181974193548392</c:v>
                </c:pt>
                <c:pt idx="12">
                  <c:v>4.7045793548387111</c:v>
                </c:pt>
                <c:pt idx="13">
                  <c:v>8.8951329032258091</c:v>
                </c:pt>
                <c:pt idx="14">
                  <c:v>109.851835483871</c:v>
                </c:pt>
                <c:pt idx="15">
                  <c:v>109.08645806451615</c:v>
                </c:pt>
                <c:pt idx="16">
                  <c:v>12.232509677419356</c:v>
                </c:pt>
                <c:pt idx="17">
                  <c:v>3.9554938709677416</c:v>
                </c:pt>
                <c:pt idx="18">
                  <c:v>-1.0698535483870937</c:v>
                </c:pt>
                <c:pt idx="19">
                  <c:v>7.2210129032258088</c:v>
                </c:pt>
                <c:pt idx="20">
                  <c:v>53.040393548387094</c:v>
                </c:pt>
                <c:pt idx="21">
                  <c:v>3.3371819354838714</c:v>
                </c:pt>
                <c:pt idx="22">
                  <c:v>45.108287741935484</c:v>
                </c:pt>
                <c:pt idx="23">
                  <c:v>14.516700000000002</c:v>
                </c:pt>
                <c:pt idx="24">
                  <c:v>106.78411290322583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8B-4F5D-B77F-BF2B9CF3EC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059312"/>
        <c:axId val="336076592"/>
      </c:lineChart>
      <c:catAx>
        <c:axId val="336059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6592"/>
        <c:crosses val="autoZero"/>
        <c:auto val="1"/>
        <c:lblAlgn val="ctr"/>
        <c:lblOffset val="100"/>
        <c:noMultiLvlLbl val="0"/>
      </c:catAx>
      <c:valAx>
        <c:axId val="33607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59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August</a:t>
            </a:r>
            <a:r>
              <a:rPr lang="en-US" baseline="0"/>
              <a:t> - Average Flow by Year (CFS)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[2]GL_Flow_With_Precip!$AT$59:$AT$84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[2]GL_Flow_With_Precip!$AX$59:$AX$84</c:f>
              <c:numCache>
                <c:formatCode>General</c:formatCode>
                <c:ptCount val="26"/>
                <c:pt idx="0">
                  <c:v>-1.788174193548389</c:v>
                </c:pt>
                <c:pt idx="1">
                  <c:v>1.4600741935483852</c:v>
                </c:pt>
                <c:pt idx="2">
                  <c:v>2.1644258064516113</c:v>
                </c:pt>
                <c:pt idx="3">
                  <c:v>-11.107364516129033</c:v>
                </c:pt>
                <c:pt idx="4">
                  <c:v>-6.8526851612903226</c:v>
                </c:pt>
                <c:pt idx="5">
                  <c:v>1.8583393548387062</c:v>
                </c:pt>
                <c:pt idx="6">
                  <c:v>68.206373870967738</c:v>
                </c:pt>
                <c:pt idx="7">
                  <c:v>10.863708387096773</c:v>
                </c:pt>
                <c:pt idx="8">
                  <c:v>20.944557741935476</c:v>
                </c:pt>
                <c:pt idx="9">
                  <c:v>5.3382135483870954</c:v>
                </c:pt>
                <c:pt idx="10">
                  <c:v>51.367031290322579</c:v>
                </c:pt>
                <c:pt idx="11">
                  <c:v>58.518064193548383</c:v>
                </c:pt>
                <c:pt idx="12">
                  <c:v>-0.64505129032258235</c:v>
                </c:pt>
                <c:pt idx="13">
                  <c:v>63.652980645161286</c:v>
                </c:pt>
                <c:pt idx="14">
                  <c:v>15.839228709677421</c:v>
                </c:pt>
                <c:pt idx="15">
                  <c:v>99.713141935483875</c:v>
                </c:pt>
                <c:pt idx="16">
                  <c:v>18.502183870967738</c:v>
                </c:pt>
                <c:pt idx="17">
                  <c:v>16.782893548387097</c:v>
                </c:pt>
                <c:pt idx="18">
                  <c:v>-2.1964735483870963</c:v>
                </c:pt>
                <c:pt idx="19">
                  <c:v>-4.4042080645161299</c:v>
                </c:pt>
                <c:pt idx="20">
                  <c:v>3.182080322580644</c:v>
                </c:pt>
                <c:pt idx="21">
                  <c:v>38.45001677419355</c:v>
                </c:pt>
                <c:pt idx="22">
                  <c:v>7.3514090322580632</c:v>
                </c:pt>
                <c:pt idx="23">
                  <c:v>113.35932935483869</c:v>
                </c:pt>
                <c:pt idx="24">
                  <c:v>9.7948516129032228</c:v>
                </c:pt>
                <c:pt idx="25">
                  <c:v>53.785567741935481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04-4259-AC69-C832F4457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070832"/>
        <c:axId val="336054512"/>
      </c:lineChart>
      <c:catAx>
        <c:axId val="33607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54512"/>
        <c:crosses val="autoZero"/>
        <c:auto val="1"/>
        <c:lblAlgn val="ctr"/>
        <c:lblOffset val="100"/>
        <c:noMultiLvlLbl val="0"/>
      </c:catAx>
      <c:valAx>
        <c:axId val="336054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September - Average Flow by Year (CFS)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[2]GL_Flow_With_Precip!$AT$59:$AT$84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[2]GL_Flow_With_Precip!$AY$59:$AY$84</c:f>
              <c:numCache>
                <c:formatCode>General</c:formatCode>
                <c:ptCount val="26"/>
                <c:pt idx="0">
                  <c:v>0.66321999999999892</c:v>
                </c:pt>
                <c:pt idx="1">
                  <c:v>83.505660000000006</c:v>
                </c:pt>
                <c:pt idx="2">
                  <c:v>9.3373733333333302</c:v>
                </c:pt>
                <c:pt idx="3">
                  <c:v>6.3614300000000013</c:v>
                </c:pt>
                <c:pt idx="4">
                  <c:v>16.622037333333335</c:v>
                </c:pt>
                <c:pt idx="5">
                  <c:v>14.512836999999998</c:v>
                </c:pt>
                <c:pt idx="6">
                  <c:v>33.369827000000008</c:v>
                </c:pt>
                <c:pt idx="7">
                  <c:v>19.786281333333331</c:v>
                </c:pt>
                <c:pt idx="8">
                  <c:v>21.373921333333335</c:v>
                </c:pt>
                <c:pt idx="9">
                  <c:v>10.054849666666664</c:v>
                </c:pt>
                <c:pt idx="10">
                  <c:v>73.736417000000017</c:v>
                </c:pt>
                <c:pt idx="11">
                  <c:v>22.735704333333331</c:v>
                </c:pt>
                <c:pt idx="12">
                  <c:v>21.050150333333338</c:v>
                </c:pt>
                <c:pt idx="13">
                  <c:v>20.343184999999995</c:v>
                </c:pt>
                <c:pt idx="14">
                  <c:v>43.03967566666666</c:v>
                </c:pt>
                <c:pt idx="15">
                  <c:v>156.52208666666667</c:v>
                </c:pt>
                <c:pt idx="16">
                  <c:v>10.228650333333338</c:v>
                </c:pt>
                <c:pt idx="17">
                  <c:v>39.997246333333337</c:v>
                </c:pt>
                <c:pt idx="18">
                  <c:v>-3.3918436666666669</c:v>
                </c:pt>
                <c:pt idx="19">
                  <c:v>-0.2368249999999979</c:v>
                </c:pt>
                <c:pt idx="20">
                  <c:v>10.362520999999999</c:v>
                </c:pt>
                <c:pt idx="21">
                  <c:v>23.390181666666667</c:v>
                </c:pt>
                <c:pt idx="22">
                  <c:v>-1.1792599999999984</c:v>
                </c:pt>
                <c:pt idx="23">
                  <c:v>71.058770333333328</c:v>
                </c:pt>
                <c:pt idx="24">
                  <c:v>44.055267666666666</c:v>
                </c:pt>
                <c:pt idx="25">
                  <c:v>155.58711333333338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ED-45A7-A900-41D8A912CF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079472"/>
        <c:axId val="336095792"/>
      </c:lineChart>
      <c:catAx>
        <c:axId val="33607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95792"/>
        <c:crosses val="autoZero"/>
        <c:auto val="1"/>
        <c:lblAlgn val="ctr"/>
        <c:lblOffset val="100"/>
        <c:noMultiLvlLbl val="0"/>
      </c:catAx>
      <c:valAx>
        <c:axId val="33609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9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October</a:t>
            </a:r>
            <a:r>
              <a:rPr lang="en-US" baseline="0"/>
              <a:t> - Average Flow by Year (CFS)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[2]GL_Flow_With_Precip!$AT$59:$AT$84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[2]GL_Flow_With_Precip!$AZ$59:$AZ$84</c:f>
              <c:numCache>
                <c:formatCode>General</c:formatCode>
                <c:ptCount val="26"/>
                <c:pt idx="0">
                  <c:v>67.848777419354846</c:v>
                </c:pt>
                <c:pt idx="1">
                  <c:v>62.83632258064516</c:v>
                </c:pt>
                <c:pt idx="2">
                  <c:v>27.174235483870977</c:v>
                </c:pt>
                <c:pt idx="3">
                  <c:v>4.0765732258064515</c:v>
                </c:pt>
                <c:pt idx="4">
                  <c:v>12.897306451612904</c:v>
                </c:pt>
                <c:pt idx="5">
                  <c:v>119.7619258064516</c:v>
                </c:pt>
                <c:pt idx="6">
                  <c:v>29.421409032258069</c:v>
                </c:pt>
                <c:pt idx="7">
                  <c:v>304.6426493548388</c:v>
                </c:pt>
                <c:pt idx="8">
                  <c:v>96.064520645161295</c:v>
                </c:pt>
                <c:pt idx="9">
                  <c:v>31.301099354838712</c:v>
                </c:pt>
                <c:pt idx="10">
                  <c:v>108.1655725806452</c:v>
                </c:pt>
                <c:pt idx="11">
                  <c:v>139.73486774193552</c:v>
                </c:pt>
                <c:pt idx="12">
                  <c:v>77.733116129032283</c:v>
                </c:pt>
                <c:pt idx="13">
                  <c:v>71.780745161290326</c:v>
                </c:pt>
                <c:pt idx="14">
                  <c:v>145.05935806451618</c:v>
                </c:pt>
                <c:pt idx="15">
                  <c:v>23.492367741935489</c:v>
                </c:pt>
                <c:pt idx="16">
                  <c:v>94.623353548387101</c:v>
                </c:pt>
                <c:pt idx="17">
                  <c:v>169.33506129032256</c:v>
                </c:pt>
                <c:pt idx="18">
                  <c:v>22.334244838709672</c:v>
                </c:pt>
                <c:pt idx="19">
                  <c:v>42.192599032258073</c:v>
                </c:pt>
                <c:pt idx="20">
                  <c:v>39.745607096774201</c:v>
                </c:pt>
                <c:pt idx="21">
                  <c:v>74.078867741935483</c:v>
                </c:pt>
                <c:pt idx="22">
                  <c:v>32.656615483870965</c:v>
                </c:pt>
                <c:pt idx="23">
                  <c:v>51.204509677419345</c:v>
                </c:pt>
                <c:pt idx="24">
                  <c:v>98.864036774193551</c:v>
                </c:pt>
                <c:pt idx="25">
                  <c:v>180.87062580645159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B3-4042-858F-B59C9E854D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6091952"/>
        <c:axId val="336078992"/>
      </c:lineChart>
      <c:catAx>
        <c:axId val="336091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78992"/>
        <c:crosses val="autoZero"/>
        <c:auto val="1"/>
        <c:lblAlgn val="ctr"/>
        <c:lblOffset val="100"/>
        <c:noMultiLvlLbl val="0"/>
      </c:catAx>
      <c:valAx>
        <c:axId val="33607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091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18" Type="http://schemas.openxmlformats.org/officeDocument/2006/relationships/chart" Target="../charts/chart19.xml"/><Relationship Id="rId26" Type="http://schemas.openxmlformats.org/officeDocument/2006/relationships/chart" Target="../charts/chart27.xml"/><Relationship Id="rId3" Type="http://schemas.openxmlformats.org/officeDocument/2006/relationships/chart" Target="../charts/chart4.xml"/><Relationship Id="rId21" Type="http://schemas.openxmlformats.org/officeDocument/2006/relationships/chart" Target="../charts/chart22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17" Type="http://schemas.openxmlformats.org/officeDocument/2006/relationships/chart" Target="../charts/chart18.xml"/><Relationship Id="rId25" Type="http://schemas.openxmlformats.org/officeDocument/2006/relationships/chart" Target="../charts/chart26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20" Type="http://schemas.openxmlformats.org/officeDocument/2006/relationships/chart" Target="../charts/chart21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24" Type="http://schemas.openxmlformats.org/officeDocument/2006/relationships/chart" Target="../charts/chart25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23" Type="http://schemas.openxmlformats.org/officeDocument/2006/relationships/chart" Target="../charts/chart24.xml"/><Relationship Id="rId10" Type="http://schemas.openxmlformats.org/officeDocument/2006/relationships/chart" Target="../charts/chart11.xml"/><Relationship Id="rId19" Type="http://schemas.openxmlformats.org/officeDocument/2006/relationships/chart" Target="../charts/chart20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Relationship Id="rId22" Type="http://schemas.openxmlformats.org/officeDocument/2006/relationships/chart" Target="../charts/chart2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59</xdr:row>
      <xdr:rowOff>15874</xdr:rowOff>
    </xdr:from>
    <xdr:to>
      <xdr:col>17</xdr:col>
      <xdr:colOff>266700</xdr:colOff>
      <xdr:row>89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CCC169-4A38-4C63-80B1-50F6B45FB6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2082800</xdr:colOff>
      <xdr:row>67</xdr:row>
      <xdr:rowOff>168275</xdr:rowOff>
    </xdr:from>
    <xdr:to>
      <xdr:col>33</xdr:col>
      <xdr:colOff>285750</xdr:colOff>
      <xdr:row>82</xdr:row>
      <xdr:rowOff>149225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1F6BAF0-7B8D-4164-AD17-B72793F4CB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2076450</xdr:colOff>
      <xdr:row>103</xdr:row>
      <xdr:rowOff>34925</xdr:rowOff>
    </xdr:from>
    <xdr:to>
      <xdr:col>33</xdr:col>
      <xdr:colOff>279400</xdr:colOff>
      <xdr:row>118</xdr:row>
      <xdr:rowOff>15875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A5EBC0E-C43A-4259-BC4F-8AF3868551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12700</xdr:colOff>
      <xdr:row>86</xdr:row>
      <xdr:rowOff>165100</xdr:rowOff>
    </xdr:from>
    <xdr:to>
      <xdr:col>33</xdr:col>
      <xdr:colOff>317500</xdr:colOff>
      <xdr:row>101</xdr:row>
      <xdr:rowOff>146050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A6C894B-8C56-4E11-9FB4-92D9D26B68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0</xdr:colOff>
      <xdr:row>119</xdr:row>
      <xdr:rowOff>0</xdr:rowOff>
    </xdr:from>
    <xdr:to>
      <xdr:col>33</xdr:col>
      <xdr:colOff>304800</xdr:colOff>
      <xdr:row>133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BE93A9F-2E9A-4F0C-BDE6-EAEB7C6A62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135</xdr:row>
      <xdr:rowOff>0</xdr:rowOff>
    </xdr:from>
    <xdr:to>
      <xdr:col>33</xdr:col>
      <xdr:colOff>304800</xdr:colOff>
      <xdr:row>149</xdr:row>
      <xdr:rowOff>165100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AFCB134-50AC-4CDE-9C42-8D37F86E5F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26</xdr:col>
      <xdr:colOff>0</xdr:colOff>
      <xdr:row>151</xdr:row>
      <xdr:rowOff>0</xdr:rowOff>
    </xdr:from>
    <xdr:to>
      <xdr:col>33</xdr:col>
      <xdr:colOff>304800</xdr:colOff>
      <xdr:row>165</xdr:row>
      <xdr:rowOff>165100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000F95B-8589-4CD7-B1D8-000BC7F133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0</xdr:colOff>
      <xdr:row>167</xdr:row>
      <xdr:rowOff>0</xdr:rowOff>
    </xdr:from>
    <xdr:to>
      <xdr:col>33</xdr:col>
      <xdr:colOff>304800</xdr:colOff>
      <xdr:row>181</xdr:row>
      <xdr:rowOff>165100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C14B036-B927-4D8D-9B52-5AFBCE858F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26</xdr:col>
      <xdr:colOff>0</xdr:colOff>
      <xdr:row>183</xdr:row>
      <xdr:rowOff>0</xdr:rowOff>
    </xdr:from>
    <xdr:to>
      <xdr:col>33</xdr:col>
      <xdr:colOff>304800</xdr:colOff>
      <xdr:row>197</xdr:row>
      <xdr:rowOff>165100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DA7074C7-13CE-4F80-A344-2785455C74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26</xdr:col>
      <xdr:colOff>0</xdr:colOff>
      <xdr:row>199</xdr:row>
      <xdr:rowOff>0</xdr:rowOff>
    </xdr:from>
    <xdr:to>
      <xdr:col>33</xdr:col>
      <xdr:colOff>304800</xdr:colOff>
      <xdr:row>213</xdr:row>
      <xdr:rowOff>165100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99A66E5-CB37-4E01-8804-49EDD25128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26</xdr:col>
      <xdr:colOff>0</xdr:colOff>
      <xdr:row>215</xdr:row>
      <xdr:rowOff>0</xdr:rowOff>
    </xdr:from>
    <xdr:to>
      <xdr:col>33</xdr:col>
      <xdr:colOff>304800</xdr:colOff>
      <xdr:row>229</xdr:row>
      <xdr:rowOff>165100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D6B97D2-8889-4217-B316-E4C25D035A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26</xdr:col>
      <xdr:colOff>0</xdr:colOff>
      <xdr:row>231</xdr:row>
      <xdr:rowOff>0</xdr:rowOff>
    </xdr:from>
    <xdr:to>
      <xdr:col>33</xdr:col>
      <xdr:colOff>304800</xdr:colOff>
      <xdr:row>245</xdr:row>
      <xdr:rowOff>165100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FFCD842-9C8E-446B-98E3-E4C2CCA035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26</xdr:col>
      <xdr:colOff>0</xdr:colOff>
      <xdr:row>247</xdr:row>
      <xdr:rowOff>0</xdr:rowOff>
    </xdr:from>
    <xdr:to>
      <xdr:col>33</xdr:col>
      <xdr:colOff>304800</xdr:colOff>
      <xdr:row>261</xdr:row>
      <xdr:rowOff>165100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3C607397-CE91-4E09-BE76-F2686B1177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26</xdr:col>
      <xdr:colOff>0</xdr:colOff>
      <xdr:row>263</xdr:row>
      <xdr:rowOff>0</xdr:rowOff>
    </xdr:from>
    <xdr:to>
      <xdr:col>33</xdr:col>
      <xdr:colOff>304800</xdr:colOff>
      <xdr:row>277</xdr:row>
      <xdr:rowOff>165100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5A6BDB77-662B-4390-91B0-DD7E0E17F2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26</xdr:col>
      <xdr:colOff>0</xdr:colOff>
      <xdr:row>279</xdr:row>
      <xdr:rowOff>0</xdr:rowOff>
    </xdr:from>
    <xdr:to>
      <xdr:col>33</xdr:col>
      <xdr:colOff>304800</xdr:colOff>
      <xdr:row>293</xdr:row>
      <xdr:rowOff>165100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2D3BCB50-44EC-42D1-9D4F-98105AF7D9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26</xdr:col>
      <xdr:colOff>0</xdr:colOff>
      <xdr:row>295</xdr:row>
      <xdr:rowOff>0</xdr:rowOff>
    </xdr:from>
    <xdr:to>
      <xdr:col>33</xdr:col>
      <xdr:colOff>304800</xdr:colOff>
      <xdr:row>309</xdr:row>
      <xdr:rowOff>165100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BCCBDD28-78B0-419C-8278-C6926A107B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26</xdr:col>
      <xdr:colOff>0</xdr:colOff>
      <xdr:row>311</xdr:row>
      <xdr:rowOff>0</xdr:rowOff>
    </xdr:from>
    <xdr:to>
      <xdr:col>33</xdr:col>
      <xdr:colOff>304800</xdr:colOff>
      <xdr:row>325</xdr:row>
      <xdr:rowOff>165100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1DEF917E-58F8-4917-818D-4F946E0501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26</xdr:col>
      <xdr:colOff>0</xdr:colOff>
      <xdr:row>327</xdr:row>
      <xdr:rowOff>0</xdr:rowOff>
    </xdr:from>
    <xdr:to>
      <xdr:col>33</xdr:col>
      <xdr:colOff>304800</xdr:colOff>
      <xdr:row>341</xdr:row>
      <xdr:rowOff>165100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C355B9F-04F2-46A8-9DC5-C5708921C7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26</xdr:col>
      <xdr:colOff>0</xdr:colOff>
      <xdr:row>343</xdr:row>
      <xdr:rowOff>0</xdr:rowOff>
    </xdr:from>
    <xdr:to>
      <xdr:col>33</xdr:col>
      <xdr:colOff>304800</xdr:colOff>
      <xdr:row>357</xdr:row>
      <xdr:rowOff>165100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2CF886AC-31BC-40D3-ABC2-9A1609790E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26</xdr:col>
      <xdr:colOff>0</xdr:colOff>
      <xdr:row>359</xdr:row>
      <xdr:rowOff>0</xdr:rowOff>
    </xdr:from>
    <xdr:to>
      <xdr:col>33</xdr:col>
      <xdr:colOff>304800</xdr:colOff>
      <xdr:row>373</xdr:row>
      <xdr:rowOff>165100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C4D2E3AB-545B-4C48-B94C-02A32989A6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26</xdr:col>
      <xdr:colOff>0</xdr:colOff>
      <xdr:row>375</xdr:row>
      <xdr:rowOff>0</xdr:rowOff>
    </xdr:from>
    <xdr:to>
      <xdr:col>33</xdr:col>
      <xdr:colOff>304800</xdr:colOff>
      <xdr:row>389</xdr:row>
      <xdr:rowOff>165100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2755F7CB-76BF-46F9-A926-E7749A0566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26</xdr:col>
      <xdr:colOff>0</xdr:colOff>
      <xdr:row>391</xdr:row>
      <xdr:rowOff>0</xdr:rowOff>
    </xdr:from>
    <xdr:to>
      <xdr:col>33</xdr:col>
      <xdr:colOff>304800</xdr:colOff>
      <xdr:row>405</xdr:row>
      <xdr:rowOff>165100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53E7738D-8166-4798-836A-CE28BBA7C5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26</xdr:col>
      <xdr:colOff>0</xdr:colOff>
      <xdr:row>407</xdr:row>
      <xdr:rowOff>0</xdr:rowOff>
    </xdr:from>
    <xdr:to>
      <xdr:col>33</xdr:col>
      <xdr:colOff>304800</xdr:colOff>
      <xdr:row>421</xdr:row>
      <xdr:rowOff>165100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34D7B049-E57B-4F27-994A-EF5AEA15D5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26</xdr:col>
      <xdr:colOff>0</xdr:colOff>
      <xdr:row>423</xdr:row>
      <xdr:rowOff>0</xdr:rowOff>
    </xdr:from>
    <xdr:to>
      <xdr:col>33</xdr:col>
      <xdr:colOff>304800</xdr:colOff>
      <xdr:row>437</xdr:row>
      <xdr:rowOff>165100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380B3863-AB0A-49F5-90E3-CDC773AE4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26</xdr:col>
      <xdr:colOff>0</xdr:colOff>
      <xdr:row>439</xdr:row>
      <xdr:rowOff>0</xdr:rowOff>
    </xdr:from>
    <xdr:to>
      <xdr:col>33</xdr:col>
      <xdr:colOff>304800</xdr:colOff>
      <xdr:row>453</xdr:row>
      <xdr:rowOff>165100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6998B557-5844-447B-BD3A-D19C1C1EC3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26</xdr:col>
      <xdr:colOff>0</xdr:colOff>
      <xdr:row>455</xdr:row>
      <xdr:rowOff>0</xdr:rowOff>
    </xdr:from>
    <xdr:to>
      <xdr:col>33</xdr:col>
      <xdr:colOff>304800</xdr:colOff>
      <xdr:row>469</xdr:row>
      <xdr:rowOff>165100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DB89933D-502C-4040-A025-7456D86155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26</xdr:col>
      <xdr:colOff>0</xdr:colOff>
      <xdr:row>471</xdr:row>
      <xdr:rowOff>0</xdr:rowOff>
    </xdr:from>
    <xdr:to>
      <xdr:col>33</xdr:col>
      <xdr:colOff>304800</xdr:colOff>
      <xdr:row>485</xdr:row>
      <xdr:rowOff>165100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7F5FFB00-F2F3-4450-A3D8-61788B0327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13</xdr:col>
      <xdr:colOff>0</xdr:colOff>
      <xdr:row>36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AD3CC73-2696-4BB2-A958-1A78D29F37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38</xdr:row>
      <xdr:rowOff>0</xdr:rowOff>
    </xdr:from>
    <xdr:to>
      <xdr:col>12</xdr:col>
      <xdr:colOff>584200</xdr:colOff>
      <xdr:row>67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AC03675-130D-46B3-B160-0A72C3AB3A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69</xdr:row>
      <xdr:rowOff>0</xdr:rowOff>
    </xdr:from>
    <xdr:to>
      <xdr:col>12</xdr:col>
      <xdr:colOff>565150</xdr:colOff>
      <xdr:row>99</xdr:row>
      <xdr:rowOff>63500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25AF61E-E1C3-45AE-91C5-24AA28C754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101</xdr:row>
      <xdr:rowOff>0</xdr:rowOff>
    </xdr:from>
    <xdr:to>
      <xdr:col>13</xdr:col>
      <xdr:colOff>0</xdr:colOff>
      <xdr:row>130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5C7014C-251D-41B8-A5B3-95AB65B4E8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132</xdr:row>
      <xdr:rowOff>0</xdr:rowOff>
    </xdr:from>
    <xdr:to>
      <xdr:col>12</xdr:col>
      <xdr:colOff>590550</xdr:colOff>
      <xdr:row>161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140D926-B780-41C5-BB45-F51CE42F12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163</xdr:row>
      <xdr:rowOff>0</xdr:rowOff>
    </xdr:from>
    <xdr:to>
      <xdr:col>12</xdr:col>
      <xdr:colOff>565150</xdr:colOff>
      <xdr:row>192</xdr:row>
      <xdr:rowOff>177800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AD7AA3D-6073-4091-A6A4-FB5491E51F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Relicensing\EA-or-EIS\FLA-AIRs-4\Green_Lake_Flow_May-Dec_11BK.xlsx" TargetMode="External"/><Relationship Id="rId1" Type="http://schemas.openxmlformats.org/officeDocument/2006/relationships/externalLinkPath" Target="/Relicensing/EA-or-EIS/FLA-AIRs-4/Green_Lake_Flow_May-Dec_11BK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nasbox\Common_Files\Relicensing\EA-or-EIS\FLA-AIRs-4\Analysis\20240909_Monthly_Precip_09BK.xlsx" TargetMode="External"/><Relationship Id="rId1" Type="http://schemas.openxmlformats.org/officeDocument/2006/relationships/externalLinkPath" Target="20240909_Monthly_Precip_09B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urces"/>
      <sheetName val="Tables for Doc"/>
      <sheetName val="Old_Stream_Flow_Data_By_Month"/>
      <sheetName val="GL_Flow_With_Precip"/>
      <sheetName val="Green_Lake_Evaporation_Rates"/>
      <sheetName val="Old_Stream_Flow_Data_Summers"/>
      <sheetName val="95%_With_Precip"/>
      <sheetName val="Old_Stream_Flow_Data_Nov-Dec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1">
          <cell r="B11">
            <v>144270720</v>
          </cell>
        </row>
        <row r="12">
          <cell r="B12">
            <v>86400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L_Flow_With_Precip"/>
      <sheetName val="May-Dec Monthly Level Simulatio"/>
      <sheetName val="Jul-Aug Weekly Level Simulation"/>
      <sheetName val="Month Graphs"/>
    </sheetNames>
    <sheetDataSet>
      <sheetData sheetId="0">
        <row r="59">
          <cell r="AT59">
            <v>1998</v>
          </cell>
          <cell r="AU59" t="str">
            <v/>
          </cell>
          <cell r="AV59" t="str">
            <v/>
          </cell>
          <cell r="AW59" t="str">
            <v/>
          </cell>
          <cell r="AX59">
            <v>-1.788174193548389</v>
          </cell>
          <cell r="AY59">
            <v>0.66321999999999892</v>
          </cell>
          <cell r="AZ59">
            <v>67.848777419354846</v>
          </cell>
        </row>
        <row r="60">
          <cell r="AT60">
            <v>1999</v>
          </cell>
          <cell r="AU60">
            <v>55.85282258064516</v>
          </cell>
          <cell r="AV60">
            <v>12.502183333333329</v>
          </cell>
          <cell r="AW60">
            <v>-1.0450483870967731</v>
          </cell>
          <cell r="AX60">
            <v>1.4600741935483852</v>
          </cell>
          <cell r="AY60">
            <v>83.505660000000006</v>
          </cell>
          <cell r="AZ60">
            <v>62.83632258064516</v>
          </cell>
        </row>
        <row r="61">
          <cell r="AT61">
            <v>2000</v>
          </cell>
          <cell r="AU61">
            <v>111.52069354838711</v>
          </cell>
          <cell r="AV61">
            <v>30.883900000000004</v>
          </cell>
          <cell r="AW61">
            <v>19.11832258064516</v>
          </cell>
          <cell r="AX61">
            <v>2.1644258064516113</v>
          </cell>
          <cell r="AY61">
            <v>9.3373733333333302</v>
          </cell>
          <cell r="AZ61">
            <v>27.174235483870977</v>
          </cell>
        </row>
        <row r="62">
          <cell r="AT62">
            <v>2001</v>
          </cell>
          <cell r="AU62">
            <v>53.149080645161298</v>
          </cell>
          <cell r="AV62">
            <v>24.861920000000005</v>
          </cell>
          <cell r="AW62">
            <v>-3.830054838709676</v>
          </cell>
          <cell r="AX62">
            <v>-11.107364516129033</v>
          </cell>
          <cell r="AY62">
            <v>6.3614300000000013</v>
          </cell>
          <cell r="AZ62">
            <v>4.0765732258064515</v>
          </cell>
        </row>
        <row r="63">
          <cell r="AT63">
            <v>2002</v>
          </cell>
          <cell r="AU63">
            <v>86.1631</v>
          </cell>
          <cell r="AV63">
            <v>27.465289999999996</v>
          </cell>
          <cell r="AW63">
            <v>6.8800977419354865</v>
          </cell>
          <cell r="AX63">
            <v>-6.8526851612903226</v>
          </cell>
          <cell r="AY63">
            <v>16.622037333333335</v>
          </cell>
          <cell r="AZ63">
            <v>12.897306451612904</v>
          </cell>
        </row>
        <row r="64">
          <cell r="AT64">
            <v>2003</v>
          </cell>
          <cell r="AU64">
            <v>104.8791870967742</v>
          </cell>
          <cell r="AV64">
            <v>76.599430000000012</v>
          </cell>
          <cell r="AW64">
            <v>-4.1464290322580624</v>
          </cell>
          <cell r="AX64">
            <v>1.8583393548387062</v>
          </cell>
          <cell r="AY64">
            <v>14.512836999999998</v>
          </cell>
          <cell r="AZ64">
            <v>119.7619258064516</v>
          </cell>
        </row>
        <row r="65">
          <cell r="AT65">
            <v>2004</v>
          </cell>
          <cell r="AU65">
            <v>87.048432258064523</v>
          </cell>
          <cell r="AV65">
            <v>26.056059999999995</v>
          </cell>
          <cell r="AW65">
            <v>19.329390322580643</v>
          </cell>
          <cell r="AX65">
            <v>68.206373870967738</v>
          </cell>
          <cell r="AY65">
            <v>33.369827000000008</v>
          </cell>
          <cell r="AZ65">
            <v>29.421409032258069</v>
          </cell>
        </row>
        <row r="66">
          <cell r="AT66">
            <v>2005</v>
          </cell>
          <cell r="AU66">
            <v>280.53883548387097</v>
          </cell>
          <cell r="AV66">
            <v>105.00229666666669</v>
          </cell>
          <cell r="AW66">
            <v>15.049212903225811</v>
          </cell>
          <cell r="AX66">
            <v>10.863708387096773</v>
          </cell>
          <cell r="AY66">
            <v>19.786281333333331</v>
          </cell>
          <cell r="AZ66">
            <v>304.6426493548388</v>
          </cell>
        </row>
        <row r="67">
          <cell r="AT67">
            <v>2006</v>
          </cell>
          <cell r="AU67">
            <v>123.62665483870968</v>
          </cell>
          <cell r="AV67">
            <v>224.34844333333336</v>
          </cell>
          <cell r="AW67">
            <v>54.759667741935488</v>
          </cell>
          <cell r="AX67">
            <v>20.944557741935476</v>
          </cell>
          <cell r="AY67">
            <v>21.373921333333335</v>
          </cell>
          <cell r="AZ67">
            <v>96.064520645161295</v>
          </cell>
        </row>
        <row r="68">
          <cell r="AT68">
            <v>2007</v>
          </cell>
          <cell r="AU68">
            <v>120.41530322580647</v>
          </cell>
          <cell r="AV68">
            <v>26.137006999999997</v>
          </cell>
          <cell r="AW68">
            <v>8.9979829032258092</v>
          </cell>
          <cell r="AX68">
            <v>5.3382135483870954</v>
          </cell>
          <cell r="AY68">
            <v>10.054849666666664</v>
          </cell>
          <cell r="AZ68">
            <v>31.301099354838712</v>
          </cell>
        </row>
        <row r="69">
          <cell r="AT69">
            <v>2008</v>
          </cell>
          <cell r="AU69">
            <v>82.243922580645176</v>
          </cell>
          <cell r="AV69">
            <v>39.474463333333333</v>
          </cell>
          <cell r="AW69">
            <v>14.642619354838711</v>
          </cell>
          <cell r="AX69">
            <v>51.367031290322579</v>
          </cell>
          <cell r="AY69">
            <v>73.736417000000017</v>
          </cell>
          <cell r="AZ69">
            <v>108.1655725806452</v>
          </cell>
        </row>
        <row r="70">
          <cell r="AT70">
            <v>2009</v>
          </cell>
          <cell r="AU70">
            <v>80.405699999999982</v>
          </cell>
          <cell r="AV70">
            <v>163.30043000000003</v>
          </cell>
          <cell r="AW70">
            <v>102.42604193548387</v>
          </cell>
          <cell r="AX70">
            <v>58.518064193548383</v>
          </cell>
          <cell r="AY70">
            <v>22.735704333333331</v>
          </cell>
          <cell r="AZ70">
            <v>139.73486774193552</v>
          </cell>
        </row>
        <row r="71">
          <cell r="AT71">
            <v>2010</v>
          </cell>
          <cell r="AU71">
            <v>27.896981612903232</v>
          </cell>
          <cell r="AV71">
            <v>36.59041233333334</v>
          </cell>
          <cell r="AW71">
            <v>4.1181974193548392</v>
          </cell>
          <cell r="AX71">
            <v>-0.64505129032258235</v>
          </cell>
          <cell r="AY71">
            <v>21.050150333333338</v>
          </cell>
          <cell r="AZ71">
            <v>77.733116129032283</v>
          </cell>
        </row>
        <row r="72">
          <cell r="AT72">
            <v>2011</v>
          </cell>
          <cell r="AU72">
            <v>179.09444516129034</v>
          </cell>
          <cell r="AV72">
            <v>26.024528666666672</v>
          </cell>
          <cell r="AW72">
            <v>4.7045793548387111</v>
          </cell>
          <cell r="AX72">
            <v>63.652980645161286</v>
          </cell>
          <cell r="AY72">
            <v>20.343184999999995</v>
          </cell>
          <cell r="AZ72">
            <v>71.780745161290326</v>
          </cell>
        </row>
        <row r="73">
          <cell r="AT73">
            <v>2012</v>
          </cell>
          <cell r="AU73">
            <v>143.80747096774192</v>
          </cell>
          <cell r="AV73">
            <v>63.392883333333344</v>
          </cell>
          <cell r="AW73">
            <v>8.8951329032258091</v>
          </cell>
          <cell r="AX73">
            <v>15.839228709677421</v>
          </cell>
          <cell r="AY73">
            <v>43.03967566666666</v>
          </cell>
          <cell r="AZ73">
            <v>145.05935806451618</v>
          </cell>
        </row>
        <row r="74">
          <cell r="AT74">
            <v>2013</v>
          </cell>
          <cell r="AU74">
            <v>116.08348709677419</v>
          </cell>
          <cell r="AV74">
            <v>130.68592333333333</v>
          </cell>
          <cell r="AW74">
            <v>109.851835483871</v>
          </cell>
          <cell r="AX74">
            <v>99.713141935483875</v>
          </cell>
          <cell r="AY74">
            <v>156.52208666666667</v>
          </cell>
          <cell r="AZ74">
            <v>23.492367741935489</v>
          </cell>
        </row>
        <row r="75">
          <cell r="AT75">
            <v>2014</v>
          </cell>
          <cell r="AU75">
            <v>156.71934516129033</v>
          </cell>
          <cell r="AV75">
            <v>124.03499333333336</v>
          </cell>
          <cell r="AW75">
            <v>109.08645806451615</v>
          </cell>
          <cell r="AX75">
            <v>18.502183870967738</v>
          </cell>
          <cell r="AY75">
            <v>10.228650333333338</v>
          </cell>
          <cell r="AZ75">
            <v>94.623353548387101</v>
          </cell>
        </row>
        <row r="76">
          <cell r="AT76">
            <v>2015</v>
          </cell>
          <cell r="AU76">
            <v>53.562409677419353</v>
          </cell>
          <cell r="AV76">
            <v>76.114163333333352</v>
          </cell>
          <cell r="AW76">
            <v>12.232509677419356</v>
          </cell>
          <cell r="AX76">
            <v>16.782893548387097</v>
          </cell>
          <cell r="AY76">
            <v>39.997246333333337</v>
          </cell>
          <cell r="AZ76">
            <v>169.33506129032256</v>
          </cell>
        </row>
        <row r="77">
          <cell r="AT77">
            <v>2016</v>
          </cell>
          <cell r="AU77">
            <v>48.417422580645159</v>
          </cell>
          <cell r="AV77">
            <v>19.662301333333332</v>
          </cell>
          <cell r="AW77">
            <v>3.9554938709677416</v>
          </cell>
          <cell r="AX77">
            <v>-2.1964735483870963</v>
          </cell>
          <cell r="AY77">
            <v>-3.3918436666666669</v>
          </cell>
          <cell r="AZ77">
            <v>22.334244838709672</v>
          </cell>
        </row>
        <row r="78">
          <cell r="AT78">
            <v>2017</v>
          </cell>
          <cell r="AU78">
            <v>218.16295483870965</v>
          </cell>
          <cell r="AV78">
            <v>35.217333333333336</v>
          </cell>
          <cell r="AW78">
            <v>-1.0698535483870937</v>
          </cell>
          <cell r="AX78">
            <v>-4.4042080645161299</v>
          </cell>
          <cell r="AY78">
            <v>-0.2368249999999979</v>
          </cell>
          <cell r="AZ78">
            <v>42.192599032258073</v>
          </cell>
        </row>
        <row r="79">
          <cell r="AT79">
            <v>2018</v>
          </cell>
          <cell r="AU79">
            <v>79.397345161290346</v>
          </cell>
          <cell r="AV79">
            <v>41.396327999999997</v>
          </cell>
          <cell r="AW79">
            <v>7.2210129032258088</v>
          </cell>
          <cell r="AX79">
            <v>3.182080322580644</v>
          </cell>
          <cell r="AY79">
            <v>10.362520999999999</v>
          </cell>
          <cell r="AZ79">
            <v>39.745607096774201</v>
          </cell>
        </row>
        <row r="80">
          <cell r="AT80">
            <v>2019</v>
          </cell>
          <cell r="AU80">
            <v>168.29060000000004</v>
          </cell>
          <cell r="AV80">
            <v>94.62632333333336</v>
          </cell>
          <cell r="AW80">
            <v>53.040393548387094</v>
          </cell>
          <cell r="AX80">
            <v>38.45001677419355</v>
          </cell>
          <cell r="AY80">
            <v>23.390181666666667</v>
          </cell>
          <cell r="AZ80">
            <v>74.078867741935483</v>
          </cell>
        </row>
        <row r="81">
          <cell r="AT81">
            <v>2020</v>
          </cell>
          <cell r="AU81">
            <v>92.407867741935476</v>
          </cell>
          <cell r="AV81">
            <v>8.8094916666666681</v>
          </cell>
          <cell r="AW81">
            <v>3.3371819354838714</v>
          </cell>
          <cell r="AX81">
            <v>7.3514090322580632</v>
          </cell>
          <cell r="AY81">
            <v>-1.1792599999999984</v>
          </cell>
          <cell r="AZ81">
            <v>32.656615483870965</v>
          </cell>
        </row>
        <row r="82">
          <cell r="AT82">
            <v>2021</v>
          </cell>
          <cell r="AU82">
            <v>55.75145483870967</v>
          </cell>
          <cell r="AV82">
            <v>12.940323000000001</v>
          </cell>
          <cell r="AW82">
            <v>45.108287741935484</v>
          </cell>
          <cell r="AX82">
            <v>113.35932935483869</v>
          </cell>
          <cell r="AY82">
            <v>71.058770333333328</v>
          </cell>
          <cell r="AZ82">
            <v>51.204509677419345</v>
          </cell>
        </row>
        <row r="83">
          <cell r="AT83">
            <v>2022</v>
          </cell>
          <cell r="AU83">
            <v>56.95512903225805</v>
          </cell>
          <cell r="AV83">
            <v>16.858941333333334</v>
          </cell>
          <cell r="AW83">
            <v>14.516700000000002</v>
          </cell>
          <cell r="AX83">
            <v>9.7948516129032228</v>
          </cell>
          <cell r="AY83">
            <v>44.055267666666666</v>
          </cell>
          <cell r="AZ83">
            <v>98.864036774193551</v>
          </cell>
        </row>
        <row r="84">
          <cell r="AT84">
            <v>2023</v>
          </cell>
          <cell r="AU84">
            <v>69.043051612903241</v>
          </cell>
          <cell r="AV84">
            <v>74.205420000000004</v>
          </cell>
          <cell r="AW84">
            <v>106.78411290322583</v>
          </cell>
          <cell r="AX84">
            <v>53.785567741935481</v>
          </cell>
          <cell r="AY84">
            <v>155.58711333333338</v>
          </cell>
          <cell r="AZ84">
            <v>180.87062580645159</v>
          </cell>
        </row>
      </sheetData>
      <sheetData sheetId="1">
        <row r="8">
          <cell r="C8" t="str">
            <v>May</v>
          </cell>
        </row>
      </sheetData>
      <sheetData sheetId="2">
        <row r="41">
          <cell r="AA41">
            <v>6.4674419007278061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0"/>
  <sheetViews>
    <sheetView workbookViewId="0">
      <selection activeCell="A11" sqref="A11"/>
    </sheetView>
  </sheetViews>
  <sheetFormatPr defaultRowHeight="14.5" x14ac:dyDescent="0.35"/>
  <sheetData>
    <row r="2" spans="1:12" x14ac:dyDescent="0.35">
      <c r="A2" s="5" t="s">
        <v>48</v>
      </c>
    </row>
    <row r="3" spans="1:12" x14ac:dyDescent="0.35">
      <c r="A3" t="s">
        <v>46</v>
      </c>
      <c r="L3" t="s">
        <v>52</v>
      </c>
    </row>
    <row r="4" spans="1:12" x14ac:dyDescent="0.35">
      <c r="A4" t="s">
        <v>47</v>
      </c>
      <c r="L4" t="s">
        <v>51</v>
      </c>
    </row>
    <row r="6" spans="1:12" x14ac:dyDescent="0.35">
      <c r="A6" s="5" t="s">
        <v>49</v>
      </c>
    </row>
    <row r="7" spans="1:12" x14ac:dyDescent="0.35">
      <c r="A7" t="s">
        <v>53</v>
      </c>
      <c r="L7" t="s">
        <v>50</v>
      </c>
    </row>
    <row r="8" spans="1:12" x14ac:dyDescent="0.35">
      <c r="A8" t="s">
        <v>68</v>
      </c>
      <c r="L8" t="s">
        <v>69</v>
      </c>
    </row>
    <row r="9" spans="1:12" x14ac:dyDescent="0.35">
      <c r="A9" t="s">
        <v>70</v>
      </c>
      <c r="L9" t="s">
        <v>71</v>
      </c>
    </row>
    <row r="10" spans="1:12" x14ac:dyDescent="0.35">
      <c r="A10" t="s">
        <v>85</v>
      </c>
      <c r="L10" t="s">
        <v>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C764-2C8F-4A56-994A-B757D8F153BC}">
  <dimension ref="A2:R51"/>
  <sheetViews>
    <sheetView workbookViewId="0">
      <selection activeCell="F7" sqref="F7"/>
    </sheetView>
  </sheetViews>
  <sheetFormatPr defaultRowHeight="14.5" x14ac:dyDescent="0.35"/>
  <cols>
    <col min="1" max="1" width="20.6328125" customWidth="1"/>
    <col min="2" max="2" width="8.6328125" customWidth="1"/>
    <col min="3" max="8" width="10.6328125" customWidth="1"/>
  </cols>
  <sheetData>
    <row r="2" spans="1:18" x14ac:dyDescent="0.35">
      <c r="A2" s="1" t="s">
        <v>81</v>
      </c>
    </row>
    <row r="3" spans="1:18" x14ac:dyDescent="0.35">
      <c r="B3" t="s">
        <v>79</v>
      </c>
    </row>
    <row r="4" spans="1:18" x14ac:dyDescent="0.35">
      <c r="B4" s="1" t="s">
        <v>78</v>
      </c>
      <c r="C4" s="11" t="s">
        <v>0</v>
      </c>
      <c r="D4" s="11" t="s">
        <v>1</v>
      </c>
      <c r="E4" s="11" t="s">
        <v>2</v>
      </c>
      <c r="F4" s="11" t="s">
        <v>3</v>
      </c>
      <c r="G4" s="11" t="s">
        <v>4</v>
      </c>
      <c r="H4" s="11" t="s">
        <v>5</v>
      </c>
    </row>
    <row r="5" spans="1:18" s="11" customFormat="1" x14ac:dyDescent="0.35">
      <c r="B5" t="s">
        <v>80</v>
      </c>
      <c r="C5" s="3">
        <v>18.42862201612903</v>
      </c>
      <c r="D5" s="3">
        <v>19.461634958333335</v>
      </c>
      <c r="E5" s="3">
        <v>20.789458870967742</v>
      </c>
      <c r="F5" s="3">
        <v>18.005785564516131</v>
      </c>
      <c r="G5" s="3">
        <v>12.834848125000001</v>
      </c>
      <c r="H5" s="3">
        <v>7.0472741935483869</v>
      </c>
    </row>
    <row r="8" spans="1:18" x14ac:dyDescent="0.35">
      <c r="M8" s="5" t="s">
        <v>89</v>
      </c>
    </row>
    <row r="9" spans="1:18" x14ac:dyDescent="0.35">
      <c r="A9" t="s">
        <v>82</v>
      </c>
    </row>
    <row r="10" spans="1:18" x14ac:dyDescent="0.35">
      <c r="A10" s="11"/>
      <c r="B10" s="1"/>
      <c r="C10" s="11" t="s">
        <v>0</v>
      </c>
      <c r="D10" s="11" t="s">
        <v>1</v>
      </c>
      <c r="E10" s="11" t="s">
        <v>2</v>
      </c>
      <c r="F10" s="11" t="s">
        <v>3</v>
      </c>
      <c r="G10" s="11" t="s">
        <v>4</v>
      </c>
      <c r="H10" s="11" t="s">
        <v>5</v>
      </c>
      <c r="M10" s="11" t="s">
        <v>0</v>
      </c>
      <c r="N10" s="11" t="s">
        <v>1</v>
      </c>
      <c r="O10" s="11" t="s">
        <v>2</v>
      </c>
      <c r="P10" s="11" t="s">
        <v>3</v>
      </c>
      <c r="Q10" s="11" t="s">
        <v>4</v>
      </c>
      <c r="R10" s="11" t="s">
        <v>5</v>
      </c>
    </row>
    <row r="11" spans="1:18" x14ac:dyDescent="0.35">
      <c r="A11" t="s">
        <v>58</v>
      </c>
      <c r="C11">
        <v>775</v>
      </c>
      <c r="D11">
        <v>750</v>
      </c>
      <c r="E11">
        <v>775</v>
      </c>
      <c r="F11">
        <v>806</v>
      </c>
      <c r="G11">
        <v>780</v>
      </c>
      <c r="H11">
        <v>806</v>
      </c>
      <c r="J11" t="s">
        <v>58</v>
      </c>
      <c r="M11">
        <v>775</v>
      </c>
      <c r="N11">
        <v>750</v>
      </c>
      <c r="O11">
        <v>775</v>
      </c>
      <c r="P11">
        <v>806</v>
      </c>
      <c r="Q11">
        <v>780</v>
      </c>
      <c r="R11">
        <v>806</v>
      </c>
    </row>
    <row r="12" spans="1:18" x14ac:dyDescent="0.35">
      <c r="A12" t="s">
        <v>54</v>
      </c>
      <c r="C12" s="2">
        <v>5.1612903225806452E-3</v>
      </c>
      <c r="D12" s="2">
        <v>0.12933333333333333</v>
      </c>
      <c r="E12" s="2">
        <v>0.52387096774193553</v>
      </c>
      <c r="F12" s="2">
        <v>0.62282878411910669</v>
      </c>
      <c r="G12" s="2">
        <v>0.52564102564102566</v>
      </c>
      <c r="H12" s="2">
        <v>0.13647642679900746</v>
      </c>
      <c r="J12" t="s">
        <v>54</v>
      </c>
      <c r="M12" s="2">
        <v>3.8709677419354839E-3</v>
      </c>
      <c r="N12" s="2">
        <v>0.13066666666666665</v>
      </c>
      <c r="O12" s="2">
        <v>0.46064516129032257</v>
      </c>
      <c r="P12" s="2">
        <v>0.54466501240694787</v>
      </c>
      <c r="Q12" s="2">
        <v>0.4653846153846154</v>
      </c>
      <c r="R12" s="2">
        <v>0.11662531017369727</v>
      </c>
    </row>
    <row r="13" spans="1:18" x14ac:dyDescent="0.35">
      <c r="A13" t="s">
        <v>55</v>
      </c>
      <c r="C13" s="2">
        <v>5.1612903225806452E-3</v>
      </c>
      <c r="D13" s="2">
        <v>0.14266666666666666</v>
      </c>
      <c r="E13" s="2">
        <v>0.54322580645161289</v>
      </c>
      <c r="F13" s="2">
        <v>0.64019851116625315</v>
      </c>
      <c r="G13" s="2">
        <v>0.56282051282051282</v>
      </c>
      <c r="H13" s="2">
        <v>0.16004962779156329</v>
      </c>
      <c r="J13" t="s">
        <v>55</v>
      </c>
      <c r="M13" s="2">
        <v>6.4516129032258064E-3</v>
      </c>
      <c r="N13" s="2">
        <v>0.14933333333333335</v>
      </c>
      <c r="O13" s="2">
        <v>0.47870967741935483</v>
      </c>
      <c r="P13" s="2">
        <v>0.56203473945409432</v>
      </c>
      <c r="Q13" s="2">
        <v>0.48589743589743589</v>
      </c>
      <c r="R13" s="2">
        <v>0.13523573200992556</v>
      </c>
    </row>
    <row r="14" spans="1:18" x14ac:dyDescent="0.35">
      <c r="A14" t="s">
        <v>59</v>
      </c>
      <c r="C14" s="2">
        <v>1.6774193548387096E-2</v>
      </c>
      <c r="D14" s="2">
        <v>0.31866666666666665</v>
      </c>
      <c r="E14" s="2">
        <v>0.6683870967741935</v>
      </c>
      <c r="F14" s="2">
        <v>0.77419354838709675</v>
      </c>
      <c r="G14" s="2">
        <v>0.767948717948718</v>
      </c>
      <c r="H14" s="2">
        <v>0.41191066997518611</v>
      </c>
      <c r="J14" t="s">
        <v>59</v>
      </c>
      <c r="M14" s="2">
        <v>2.5806451612903226E-2</v>
      </c>
      <c r="N14" s="2">
        <v>0.3</v>
      </c>
      <c r="O14" s="2">
        <v>0.58451612903225802</v>
      </c>
      <c r="P14" s="2">
        <v>0.69851116625310172</v>
      </c>
      <c r="Q14" s="2">
        <v>0.68333333333333335</v>
      </c>
      <c r="R14" s="2">
        <v>0.37096774193548387</v>
      </c>
    </row>
    <row r="15" spans="1:18" x14ac:dyDescent="0.35">
      <c r="A15" t="s">
        <v>61</v>
      </c>
      <c r="C15" s="2">
        <v>0.16129032258064516</v>
      </c>
      <c r="D15" s="2">
        <v>0.59199999999999997</v>
      </c>
      <c r="E15" s="2">
        <v>0.8193548387096774</v>
      </c>
      <c r="F15" s="2">
        <v>0.8982630272952854</v>
      </c>
      <c r="G15" s="2">
        <v>0.86410256410256414</v>
      </c>
      <c r="H15" s="2">
        <v>0.6178660049627791</v>
      </c>
      <c r="J15" t="s">
        <v>61</v>
      </c>
      <c r="M15" s="2">
        <v>0.18838709677419355</v>
      </c>
      <c r="N15" s="2">
        <v>0.52666666666666662</v>
      </c>
      <c r="O15" s="2">
        <v>0.74580645161290327</v>
      </c>
      <c r="P15" s="2">
        <v>0.83250620347394544</v>
      </c>
      <c r="Q15" s="2">
        <v>0.7846153846153846</v>
      </c>
      <c r="R15" s="2">
        <v>0.55210918114143925</v>
      </c>
    </row>
    <row r="16" spans="1:18" x14ac:dyDescent="0.35">
      <c r="A16" t="s">
        <v>63</v>
      </c>
      <c r="C16" s="2">
        <v>0.37806451612903225</v>
      </c>
      <c r="D16" s="2">
        <v>0.73466666666666669</v>
      </c>
      <c r="E16" s="2">
        <v>0.89419354838709675</v>
      </c>
      <c r="F16" s="2">
        <v>0.95161290322580649</v>
      </c>
      <c r="G16" s="2">
        <v>0.91153846153846152</v>
      </c>
      <c r="H16" s="2">
        <v>0.71836228287841186</v>
      </c>
      <c r="J16" t="s">
        <v>63</v>
      </c>
      <c r="M16" s="2">
        <v>0.37806451612903225</v>
      </c>
      <c r="N16" s="2">
        <v>0.68266666666666664</v>
      </c>
      <c r="O16" s="2">
        <v>0.83612903225806456</v>
      </c>
      <c r="P16" s="2">
        <v>0.88089330024813894</v>
      </c>
      <c r="Q16" s="2">
        <v>0.84743589743589742</v>
      </c>
      <c r="R16" s="2">
        <v>0.65012406947890822</v>
      </c>
    </row>
    <row r="17" spans="1:18" x14ac:dyDescent="0.35">
      <c r="M17" s="2"/>
      <c r="N17" s="2"/>
      <c r="O17" s="2"/>
      <c r="P17" s="2"/>
      <c r="Q17" s="2"/>
      <c r="R17" s="2"/>
    </row>
    <row r="21" spans="1:18" x14ac:dyDescent="0.35">
      <c r="A21" t="s">
        <v>83</v>
      </c>
    </row>
    <row r="22" spans="1:18" x14ac:dyDescent="0.35">
      <c r="A22" t="s">
        <v>72</v>
      </c>
      <c r="B22">
        <v>1998</v>
      </c>
      <c r="C22">
        <v>0</v>
      </c>
      <c r="D22">
        <v>0</v>
      </c>
      <c r="E22">
        <v>0</v>
      </c>
      <c r="F22">
        <v>31</v>
      </c>
      <c r="G22">
        <v>30</v>
      </c>
      <c r="H22">
        <v>0</v>
      </c>
      <c r="L22">
        <v>1998</v>
      </c>
      <c r="M22">
        <v>0</v>
      </c>
      <c r="N22">
        <v>0</v>
      </c>
      <c r="O22">
        <v>0</v>
      </c>
      <c r="P22">
        <v>27</v>
      </c>
      <c r="Q22">
        <v>23</v>
      </c>
      <c r="R22">
        <v>0</v>
      </c>
    </row>
    <row r="23" spans="1:18" x14ac:dyDescent="0.35">
      <c r="B23">
        <v>1999</v>
      </c>
      <c r="C23">
        <v>0</v>
      </c>
      <c r="D23">
        <v>11</v>
      </c>
      <c r="E23">
        <v>30</v>
      </c>
      <c r="F23">
        <v>28</v>
      </c>
      <c r="G23">
        <v>16</v>
      </c>
      <c r="H23">
        <v>0</v>
      </c>
      <c r="L23">
        <v>1999</v>
      </c>
      <c r="M23">
        <v>0</v>
      </c>
      <c r="N23">
        <v>10</v>
      </c>
      <c r="O23">
        <v>25</v>
      </c>
      <c r="P23">
        <v>26</v>
      </c>
      <c r="Q23">
        <v>13</v>
      </c>
      <c r="R23">
        <v>0</v>
      </c>
    </row>
    <row r="24" spans="1:18" x14ac:dyDescent="0.35">
      <c r="B24">
        <v>2000</v>
      </c>
      <c r="C24">
        <v>0</v>
      </c>
      <c r="D24">
        <v>0</v>
      </c>
      <c r="E24">
        <v>5</v>
      </c>
      <c r="F24">
        <v>31</v>
      </c>
      <c r="G24">
        <v>25</v>
      </c>
      <c r="H24">
        <v>5</v>
      </c>
      <c r="L24">
        <v>2000</v>
      </c>
      <c r="M24">
        <v>0</v>
      </c>
      <c r="N24">
        <v>0</v>
      </c>
      <c r="O24">
        <v>12</v>
      </c>
      <c r="P24">
        <v>22</v>
      </c>
      <c r="Q24">
        <v>22</v>
      </c>
      <c r="R24">
        <v>4</v>
      </c>
    </row>
    <row r="25" spans="1:18" x14ac:dyDescent="0.35">
      <c r="B25">
        <v>2001</v>
      </c>
      <c r="C25">
        <v>0</v>
      </c>
      <c r="D25">
        <v>4</v>
      </c>
      <c r="E25">
        <v>31</v>
      </c>
      <c r="F25">
        <v>31</v>
      </c>
      <c r="G25">
        <v>29</v>
      </c>
      <c r="H25">
        <v>23</v>
      </c>
      <c r="L25">
        <v>2001</v>
      </c>
      <c r="M25">
        <v>0</v>
      </c>
      <c r="N25">
        <v>4</v>
      </c>
      <c r="O25">
        <v>24</v>
      </c>
      <c r="P25">
        <v>27</v>
      </c>
      <c r="Q25">
        <v>25</v>
      </c>
      <c r="R25">
        <v>21</v>
      </c>
    </row>
    <row r="26" spans="1:18" x14ac:dyDescent="0.35">
      <c r="B26">
        <v>2002</v>
      </c>
      <c r="C26">
        <v>0</v>
      </c>
      <c r="D26">
        <v>0</v>
      </c>
      <c r="E26">
        <v>23</v>
      </c>
      <c r="F26">
        <v>31</v>
      </c>
      <c r="G26">
        <v>29</v>
      </c>
      <c r="H26">
        <v>16</v>
      </c>
      <c r="L26">
        <v>2002</v>
      </c>
      <c r="M26">
        <v>0</v>
      </c>
      <c r="N26">
        <v>2</v>
      </c>
      <c r="O26">
        <v>17</v>
      </c>
      <c r="P26">
        <v>27</v>
      </c>
      <c r="Q26">
        <v>22</v>
      </c>
      <c r="R26">
        <v>15</v>
      </c>
    </row>
    <row r="27" spans="1:18" x14ac:dyDescent="0.35">
      <c r="B27">
        <v>2003</v>
      </c>
      <c r="C27">
        <v>0</v>
      </c>
      <c r="D27">
        <v>1</v>
      </c>
      <c r="E27">
        <v>31</v>
      </c>
      <c r="F27">
        <v>29</v>
      </c>
      <c r="G27">
        <v>30</v>
      </c>
      <c r="H27">
        <v>0</v>
      </c>
      <c r="L27">
        <v>2003</v>
      </c>
      <c r="M27">
        <v>0</v>
      </c>
      <c r="N27">
        <v>2</v>
      </c>
      <c r="O27">
        <v>24</v>
      </c>
      <c r="P27">
        <v>24</v>
      </c>
      <c r="Q27">
        <v>22</v>
      </c>
      <c r="R27">
        <v>0</v>
      </c>
    </row>
    <row r="28" spans="1:18" x14ac:dyDescent="0.35">
      <c r="B28">
        <v>2004</v>
      </c>
      <c r="C28">
        <v>0</v>
      </c>
      <c r="D28">
        <v>2</v>
      </c>
      <c r="E28">
        <v>13</v>
      </c>
      <c r="F28">
        <v>5</v>
      </c>
      <c r="G28">
        <v>1</v>
      </c>
      <c r="H28">
        <v>0</v>
      </c>
      <c r="L28">
        <v>2004</v>
      </c>
      <c r="M28">
        <v>0</v>
      </c>
      <c r="N28">
        <v>6</v>
      </c>
      <c r="O28">
        <v>12</v>
      </c>
      <c r="P28">
        <v>5</v>
      </c>
      <c r="Q28">
        <v>3</v>
      </c>
      <c r="R28">
        <v>3</v>
      </c>
    </row>
    <row r="29" spans="1:18" x14ac:dyDescent="0.35">
      <c r="B29">
        <v>2005</v>
      </c>
      <c r="C29">
        <v>0</v>
      </c>
      <c r="D29">
        <v>0</v>
      </c>
      <c r="E29">
        <v>9</v>
      </c>
      <c r="F29">
        <v>20</v>
      </c>
      <c r="G29">
        <v>7</v>
      </c>
      <c r="H29">
        <v>0</v>
      </c>
      <c r="L29">
        <v>2005</v>
      </c>
      <c r="M29">
        <v>0</v>
      </c>
      <c r="N29">
        <v>0</v>
      </c>
      <c r="O29">
        <v>11</v>
      </c>
      <c r="P29">
        <v>18</v>
      </c>
      <c r="Q29">
        <v>8</v>
      </c>
      <c r="R29">
        <v>0</v>
      </c>
    </row>
    <row r="30" spans="1:18" x14ac:dyDescent="0.35">
      <c r="B30">
        <v>2006</v>
      </c>
      <c r="C30">
        <v>0</v>
      </c>
      <c r="D30">
        <v>0</v>
      </c>
      <c r="E30">
        <v>0</v>
      </c>
      <c r="F30">
        <v>6</v>
      </c>
      <c r="G30">
        <v>3</v>
      </c>
      <c r="H30">
        <v>0</v>
      </c>
      <c r="L30">
        <v>2006</v>
      </c>
      <c r="M30">
        <v>0</v>
      </c>
      <c r="N30">
        <v>0</v>
      </c>
      <c r="O30">
        <v>0</v>
      </c>
      <c r="P30">
        <v>7</v>
      </c>
      <c r="Q30">
        <v>4</v>
      </c>
      <c r="R30">
        <v>0</v>
      </c>
    </row>
    <row r="31" spans="1:18" x14ac:dyDescent="0.35">
      <c r="B31">
        <v>2007</v>
      </c>
      <c r="C31">
        <v>0</v>
      </c>
      <c r="D31">
        <v>5</v>
      </c>
      <c r="E31">
        <v>25</v>
      </c>
      <c r="F31">
        <v>31</v>
      </c>
      <c r="G31">
        <v>30</v>
      </c>
      <c r="H31">
        <v>11</v>
      </c>
      <c r="L31">
        <v>2007</v>
      </c>
      <c r="M31">
        <v>0</v>
      </c>
      <c r="N31">
        <v>6</v>
      </c>
      <c r="O31">
        <v>20</v>
      </c>
      <c r="P31">
        <v>23</v>
      </c>
      <c r="Q31">
        <v>25</v>
      </c>
      <c r="R31">
        <v>8</v>
      </c>
    </row>
    <row r="32" spans="1:18" x14ac:dyDescent="0.35">
      <c r="B32">
        <v>2008</v>
      </c>
      <c r="C32">
        <v>0</v>
      </c>
      <c r="D32">
        <v>5</v>
      </c>
      <c r="E32">
        <v>22</v>
      </c>
      <c r="F32">
        <v>7</v>
      </c>
      <c r="G32">
        <v>13</v>
      </c>
      <c r="H32">
        <v>0</v>
      </c>
      <c r="L32">
        <v>2008</v>
      </c>
      <c r="M32">
        <v>0</v>
      </c>
      <c r="N32">
        <v>8</v>
      </c>
      <c r="O32">
        <v>20</v>
      </c>
      <c r="P32">
        <v>8</v>
      </c>
      <c r="Q32">
        <v>13</v>
      </c>
      <c r="R32">
        <v>0</v>
      </c>
    </row>
    <row r="33" spans="2:18" x14ac:dyDescent="0.35">
      <c r="B33">
        <v>2009</v>
      </c>
      <c r="C33">
        <v>0</v>
      </c>
      <c r="D33">
        <v>0</v>
      </c>
      <c r="E33">
        <v>0</v>
      </c>
      <c r="F33">
        <v>9</v>
      </c>
      <c r="G33">
        <v>11</v>
      </c>
      <c r="H33">
        <v>0</v>
      </c>
      <c r="L33">
        <v>2009</v>
      </c>
      <c r="M33">
        <v>0</v>
      </c>
      <c r="N33">
        <v>0</v>
      </c>
      <c r="O33">
        <v>0</v>
      </c>
      <c r="P33">
        <v>9</v>
      </c>
      <c r="Q33">
        <v>14</v>
      </c>
      <c r="R33">
        <v>0</v>
      </c>
    </row>
    <row r="34" spans="2:18" x14ac:dyDescent="0.35">
      <c r="B34">
        <v>2010</v>
      </c>
      <c r="C34">
        <v>4</v>
      </c>
      <c r="D34">
        <v>6</v>
      </c>
      <c r="E34">
        <v>29</v>
      </c>
      <c r="F34">
        <v>31</v>
      </c>
      <c r="G34">
        <v>22</v>
      </c>
      <c r="H34">
        <v>0</v>
      </c>
      <c r="L34">
        <v>2010</v>
      </c>
      <c r="M34">
        <v>3</v>
      </c>
      <c r="N34">
        <v>6</v>
      </c>
      <c r="O34">
        <v>26</v>
      </c>
      <c r="P34">
        <v>24</v>
      </c>
      <c r="Q34">
        <v>16</v>
      </c>
      <c r="R34">
        <v>0</v>
      </c>
    </row>
    <row r="35" spans="2:18" x14ac:dyDescent="0.35">
      <c r="B35">
        <v>2011</v>
      </c>
      <c r="C35">
        <v>0</v>
      </c>
      <c r="D35">
        <v>3</v>
      </c>
      <c r="E35">
        <v>25</v>
      </c>
      <c r="F35">
        <v>2</v>
      </c>
      <c r="G35">
        <v>8</v>
      </c>
      <c r="H35">
        <v>0</v>
      </c>
      <c r="L35">
        <v>2011</v>
      </c>
      <c r="M35">
        <v>0</v>
      </c>
      <c r="N35">
        <v>3</v>
      </c>
      <c r="O35">
        <v>24</v>
      </c>
      <c r="P35">
        <v>4</v>
      </c>
      <c r="Q35">
        <v>7</v>
      </c>
      <c r="R35">
        <v>0</v>
      </c>
    </row>
    <row r="36" spans="2:18" x14ac:dyDescent="0.35">
      <c r="B36">
        <v>2012</v>
      </c>
      <c r="C36">
        <v>0</v>
      </c>
      <c r="D36">
        <v>0</v>
      </c>
      <c r="E36">
        <v>22</v>
      </c>
      <c r="F36">
        <v>23</v>
      </c>
      <c r="G36">
        <v>15</v>
      </c>
      <c r="H36">
        <v>0</v>
      </c>
      <c r="L36">
        <v>2012</v>
      </c>
      <c r="M36">
        <v>0</v>
      </c>
      <c r="N36">
        <v>0</v>
      </c>
      <c r="O36">
        <v>17</v>
      </c>
      <c r="P36">
        <v>20</v>
      </c>
      <c r="Q36">
        <v>12</v>
      </c>
      <c r="R36">
        <v>0</v>
      </c>
    </row>
    <row r="37" spans="2:18" x14ac:dyDescent="0.35">
      <c r="B37">
        <v>2013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L37">
        <v>2013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</row>
    <row r="38" spans="2:18" x14ac:dyDescent="0.35">
      <c r="B38">
        <v>2014</v>
      </c>
      <c r="C38">
        <v>0</v>
      </c>
      <c r="D38">
        <v>0</v>
      </c>
      <c r="E38">
        <v>0</v>
      </c>
      <c r="F38">
        <v>0</v>
      </c>
      <c r="G38">
        <v>6</v>
      </c>
      <c r="H38">
        <v>0</v>
      </c>
      <c r="L38">
        <v>2014</v>
      </c>
      <c r="M38">
        <v>0</v>
      </c>
      <c r="N38">
        <v>0</v>
      </c>
      <c r="O38">
        <v>0</v>
      </c>
      <c r="P38">
        <v>2</v>
      </c>
      <c r="Q38">
        <v>11</v>
      </c>
      <c r="R38">
        <v>0</v>
      </c>
    </row>
    <row r="39" spans="2:18" x14ac:dyDescent="0.35">
      <c r="B39">
        <v>2015</v>
      </c>
      <c r="C39">
        <v>0</v>
      </c>
      <c r="D39">
        <v>0</v>
      </c>
      <c r="E39">
        <v>2</v>
      </c>
      <c r="F39">
        <v>4</v>
      </c>
      <c r="G39">
        <v>5</v>
      </c>
      <c r="H39">
        <v>0</v>
      </c>
      <c r="L39">
        <v>2015</v>
      </c>
      <c r="M39">
        <v>0</v>
      </c>
      <c r="N39">
        <v>0</v>
      </c>
      <c r="O39">
        <v>8</v>
      </c>
      <c r="P39">
        <v>9</v>
      </c>
      <c r="Q39">
        <v>10</v>
      </c>
      <c r="R39">
        <v>0</v>
      </c>
    </row>
    <row r="40" spans="2:18" x14ac:dyDescent="0.35">
      <c r="B40">
        <v>2016</v>
      </c>
      <c r="C40">
        <v>0</v>
      </c>
      <c r="D40">
        <v>9</v>
      </c>
      <c r="E40">
        <v>29</v>
      </c>
      <c r="F40">
        <v>31</v>
      </c>
      <c r="G40">
        <v>30</v>
      </c>
      <c r="H40">
        <v>19</v>
      </c>
      <c r="L40">
        <v>2016</v>
      </c>
      <c r="M40">
        <v>0</v>
      </c>
      <c r="N40">
        <v>9</v>
      </c>
      <c r="O40">
        <v>23</v>
      </c>
      <c r="P40">
        <v>27</v>
      </c>
      <c r="Q40">
        <v>24</v>
      </c>
      <c r="R40">
        <v>16</v>
      </c>
    </row>
    <row r="41" spans="2:18" x14ac:dyDescent="0.35">
      <c r="B41">
        <v>2017</v>
      </c>
      <c r="C41">
        <v>0</v>
      </c>
      <c r="D41">
        <v>0</v>
      </c>
      <c r="E41">
        <v>25</v>
      </c>
      <c r="F41">
        <v>31</v>
      </c>
      <c r="G41">
        <v>30</v>
      </c>
      <c r="H41">
        <v>24</v>
      </c>
      <c r="L41">
        <v>2017</v>
      </c>
      <c r="M41">
        <v>0</v>
      </c>
      <c r="N41">
        <v>0</v>
      </c>
      <c r="O41">
        <v>24</v>
      </c>
      <c r="P41">
        <v>28</v>
      </c>
      <c r="Q41">
        <v>28</v>
      </c>
      <c r="R41">
        <v>21</v>
      </c>
    </row>
    <row r="42" spans="2:18" x14ac:dyDescent="0.35">
      <c r="B42">
        <v>2018</v>
      </c>
      <c r="C42">
        <v>0</v>
      </c>
      <c r="D42">
        <v>10</v>
      </c>
      <c r="E42">
        <v>20</v>
      </c>
      <c r="F42">
        <v>31</v>
      </c>
      <c r="G42">
        <v>28</v>
      </c>
      <c r="H42">
        <v>1</v>
      </c>
      <c r="L42">
        <v>2018</v>
      </c>
      <c r="M42">
        <v>0</v>
      </c>
      <c r="N42">
        <v>9</v>
      </c>
      <c r="O42">
        <v>20</v>
      </c>
      <c r="P42">
        <v>25</v>
      </c>
      <c r="Q42">
        <v>23</v>
      </c>
      <c r="R42">
        <v>0</v>
      </c>
    </row>
    <row r="43" spans="2:18" x14ac:dyDescent="0.35">
      <c r="B43">
        <v>2019</v>
      </c>
      <c r="C43">
        <v>0</v>
      </c>
      <c r="D43">
        <v>0</v>
      </c>
      <c r="E43">
        <v>0</v>
      </c>
      <c r="F43">
        <v>13</v>
      </c>
      <c r="G43">
        <v>0</v>
      </c>
      <c r="H43">
        <v>0</v>
      </c>
      <c r="L43">
        <v>2019</v>
      </c>
      <c r="M43">
        <v>0</v>
      </c>
      <c r="N43">
        <v>0</v>
      </c>
      <c r="O43">
        <v>1</v>
      </c>
      <c r="P43">
        <v>14</v>
      </c>
      <c r="Q43">
        <v>0</v>
      </c>
      <c r="R43">
        <v>0</v>
      </c>
    </row>
    <row r="44" spans="2:18" x14ac:dyDescent="0.35">
      <c r="B44">
        <v>2020</v>
      </c>
      <c r="C44">
        <v>0</v>
      </c>
      <c r="D44">
        <v>14</v>
      </c>
      <c r="E44">
        <v>27</v>
      </c>
      <c r="F44">
        <v>31</v>
      </c>
      <c r="G44">
        <v>30</v>
      </c>
      <c r="H44">
        <v>11</v>
      </c>
      <c r="L44">
        <v>2020</v>
      </c>
      <c r="M44">
        <v>0</v>
      </c>
      <c r="N44">
        <v>13</v>
      </c>
      <c r="O44">
        <v>21</v>
      </c>
      <c r="P44">
        <v>22</v>
      </c>
      <c r="Q44">
        <v>26</v>
      </c>
      <c r="R44">
        <v>6</v>
      </c>
    </row>
    <row r="45" spans="2:18" x14ac:dyDescent="0.35">
      <c r="B45">
        <v>2021</v>
      </c>
      <c r="C45">
        <v>0</v>
      </c>
      <c r="D45">
        <v>20</v>
      </c>
      <c r="E45">
        <v>11</v>
      </c>
      <c r="F45">
        <v>19</v>
      </c>
      <c r="G45">
        <v>1</v>
      </c>
      <c r="H45">
        <v>0</v>
      </c>
      <c r="L45">
        <v>2021</v>
      </c>
      <c r="M45">
        <v>0</v>
      </c>
      <c r="N45">
        <v>14</v>
      </c>
      <c r="O45">
        <v>8</v>
      </c>
      <c r="P45">
        <v>17</v>
      </c>
      <c r="Q45">
        <v>1</v>
      </c>
      <c r="R45">
        <v>0</v>
      </c>
    </row>
    <row r="46" spans="2:18" x14ac:dyDescent="0.35">
      <c r="B46">
        <v>2022</v>
      </c>
      <c r="C46">
        <v>0</v>
      </c>
      <c r="D46">
        <v>7</v>
      </c>
      <c r="E46">
        <v>27</v>
      </c>
      <c r="F46">
        <v>27</v>
      </c>
      <c r="G46">
        <v>11</v>
      </c>
      <c r="H46">
        <v>0</v>
      </c>
      <c r="L46">
        <v>2022</v>
      </c>
      <c r="M46">
        <v>0</v>
      </c>
      <c r="N46">
        <v>6</v>
      </c>
      <c r="O46">
        <v>20</v>
      </c>
      <c r="P46">
        <v>24</v>
      </c>
      <c r="Q46">
        <v>11</v>
      </c>
      <c r="R46">
        <v>0</v>
      </c>
    </row>
    <row r="47" spans="2:18" x14ac:dyDescent="0.35">
      <c r="B47">
        <v>2023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L47">
        <v>2023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</row>
    <row r="49" spans="1:18" x14ac:dyDescent="0.35">
      <c r="A49" t="s">
        <v>75</v>
      </c>
      <c r="C49">
        <v>1</v>
      </c>
      <c r="D49">
        <v>13</v>
      </c>
      <c r="E49">
        <v>19</v>
      </c>
      <c r="F49">
        <v>23</v>
      </c>
      <c r="G49">
        <v>23</v>
      </c>
      <c r="H49">
        <v>8</v>
      </c>
      <c r="M49">
        <v>1</v>
      </c>
      <c r="N49">
        <v>14</v>
      </c>
      <c r="O49">
        <v>20</v>
      </c>
      <c r="P49">
        <v>24</v>
      </c>
      <c r="Q49">
        <v>23</v>
      </c>
      <c r="R49">
        <v>8</v>
      </c>
    </row>
    <row r="50" spans="1:18" x14ac:dyDescent="0.35">
      <c r="A50" t="s">
        <v>76</v>
      </c>
      <c r="C50">
        <v>25</v>
      </c>
      <c r="D50">
        <v>25</v>
      </c>
      <c r="E50">
        <v>25</v>
      </c>
      <c r="F50">
        <v>26</v>
      </c>
      <c r="G50">
        <v>26</v>
      </c>
      <c r="H50">
        <v>26</v>
      </c>
      <c r="M50">
        <v>25</v>
      </c>
      <c r="N50">
        <v>25</v>
      </c>
      <c r="O50">
        <v>25</v>
      </c>
      <c r="P50">
        <v>26</v>
      </c>
      <c r="Q50">
        <v>26</v>
      </c>
      <c r="R50">
        <v>26</v>
      </c>
    </row>
    <row r="51" spans="1:18" x14ac:dyDescent="0.35">
      <c r="A51" t="s">
        <v>77</v>
      </c>
      <c r="C51" s="2">
        <v>0.04</v>
      </c>
      <c r="D51" s="2">
        <v>0.52</v>
      </c>
      <c r="E51" s="2">
        <v>0.76</v>
      </c>
      <c r="F51" s="2">
        <v>0.88461538461538458</v>
      </c>
      <c r="G51" s="2">
        <v>0.88461538461538458</v>
      </c>
      <c r="H51" s="2">
        <v>0.30769230769230771</v>
      </c>
      <c r="M51" s="2">
        <v>0.04</v>
      </c>
      <c r="N51" s="2">
        <v>0.56000000000000005</v>
      </c>
      <c r="O51" s="2">
        <v>0.8</v>
      </c>
      <c r="P51" s="2">
        <v>0.92307692307692313</v>
      </c>
      <c r="Q51" s="2">
        <v>0.88461538461538458</v>
      </c>
      <c r="R51" s="2">
        <v>0.30769230769230771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52"/>
  <sheetViews>
    <sheetView workbookViewId="0">
      <pane ySplit="1" topLeftCell="A2" activePane="bottomLeft" state="frozen"/>
      <selection pane="bottomLeft" activeCell="E35" sqref="E35"/>
    </sheetView>
  </sheetViews>
  <sheetFormatPr defaultRowHeight="14.5" x14ac:dyDescent="0.35"/>
  <cols>
    <col min="1" max="1" width="23" customWidth="1"/>
    <col min="2" max="2" width="6.26953125" customWidth="1"/>
    <col min="3" max="3" width="12.6328125" style="6" customWidth="1"/>
    <col min="5" max="5" width="8.7265625" style="3"/>
    <col min="6" max="6" width="12.6328125" style="6" customWidth="1"/>
    <col min="8" max="8" width="8.7265625" style="3"/>
    <col min="9" max="9" width="12.6328125" style="6" customWidth="1"/>
    <col min="11" max="11" width="8.7265625" style="3"/>
    <col min="12" max="12" width="12.6328125" style="6" customWidth="1"/>
    <col min="13" max="13" width="8.54296875" customWidth="1"/>
    <col min="14" max="14" width="8.54296875" style="3" customWidth="1"/>
    <col min="15" max="15" width="12.6328125" style="6" customWidth="1"/>
    <col min="17" max="17" width="8.7265625" style="3"/>
    <col min="18" max="18" width="12.6328125" style="6" customWidth="1"/>
    <col min="20" max="20" width="8.7265625" style="3"/>
    <col min="21" max="21" width="8.7265625" style="6"/>
  </cols>
  <sheetData>
    <row r="1" spans="1:20" x14ac:dyDescent="0.35">
      <c r="B1" t="s">
        <v>73</v>
      </c>
      <c r="C1" s="8" t="s">
        <v>0</v>
      </c>
      <c r="D1" t="s">
        <v>67</v>
      </c>
      <c r="E1" s="3" t="s">
        <v>66</v>
      </c>
      <c r="F1" s="8" t="s">
        <v>1</v>
      </c>
      <c r="G1" t="s">
        <v>67</v>
      </c>
      <c r="H1" s="3" t="s">
        <v>66</v>
      </c>
      <c r="I1" s="8" t="s">
        <v>2</v>
      </c>
      <c r="J1" t="s">
        <v>67</v>
      </c>
      <c r="K1" s="3" t="s">
        <v>66</v>
      </c>
      <c r="L1" s="8" t="s">
        <v>3</v>
      </c>
      <c r="M1" t="s">
        <v>67</v>
      </c>
      <c r="N1" s="3" t="s">
        <v>66</v>
      </c>
      <c r="O1" s="8" t="s">
        <v>4</v>
      </c>
      <c r="P1" t="s">
        <v>67</v>
      </c>
      <c r="Q1" s="3" t="s">
        <v>66</v>
      </c>
      <c r="R1" s="8" t="s">
        <v>5</v>
      </c>
      <c r="S1" t="s">
        <v>67</v>
      </c>
      <c r="T1" s="3" t="s">
        <v>66</v>
      </c>
    </row>
    <row r="2" spans="1:20" x14ac:dyDescent="0.35">
      <c r="A2" t="s">
        <v>64</v>
      </c>
      <c r="E2" s="3">
        <v>-18.43</v>
      </c>
      <c r="H2" s="3">
        <v>-19.46</v>
      </c>
      <c r="K2" s="3">
        <v>-20.79</v>
      </c>
      <c r="N2" s="3">
        <v>-18.010000000000002</v>
      </c>
      <c r="Q2" s="3">
        <v>-12.83</v>
      </c>
      <c r="T2" s="3">
        <v>-7.05</v>
      </c>
    </row>
    <row r="3" spans="1:20" x14ac:dyDescent="0.35">
      <c r="A3" t="s">
        <v>65</v>
      </c>
      <c r="E3" s="9">
        <v>1.615</v>
      </c>
      <c r="H3" s="9">
        <v>1.615</v>
      </c>
      <c r="K3" s="9">
        <v>1.615</v>
      </c>
      <c r="N3" s="9">
        <v>1.615</v>
      </c>
      <c r="Q3" s="9">
        <v>1.615</v>
      </c>
      <c r="T3" s="9">
        <v>1.615</v>
      </c>
    </row>
    <row r="4" spans="1:20" x14ac:dyDescent="0.35">
      <c r="B4">
        <f>YEAR(L4)</f>
        <v>1998</v>
      </c>
      <c r="E4" s="3" t="str">
        <f>IF(ISBLANK(D4),"",(D4*E$3)+E$2)</f>
        <v/>
      </c>
      <c r="H4" s="3" t="str">
        <f t="shared" ref="H4:H67" si="0">IF(ISBLANK(G4),"",(G4*H$3)+H$2)</f>
        <v/>
      </c>
      <c r="K4" s="3" t="str">
        <f t="shared" ref="K4:K67" si="1">IF(ISBLANK(J4),"",(J4*K$3)+K$2)</f>
        <v/>
      </c>
      <c r="L4" s="7">
        <v>36008</v>
      </c>
      <c r="M4">
        <v>10</v>
      </c>
      <c r="N4" s="3">
        <f t="shared" ref="N4:N67" si="2">IF(ISBLANK(M4),"",(M4*N$3)+N$2)</f>
        <v>-1.860000000000003</v>
      </c>
      <c r="O4" s="7">
        <v>36039</v>
      </c>
      <c r="P4">
        <v>3.9</v>
      </c>
      <c r="Q4" s="3">
        <f t="shared" ref="Q4:Q67" si="3">IF(ISBLANK(P4),"",(P4*Q$3)+Q$2)</f>
        <v>-6.5315000000000003</v>
      </c>
      <c r="R4" s="7">
        <v>36069</v>
      </c>
      <c r="S4">
        <v>16</v>
      </c>
      <c r="T4" s="3">
        <f t="shared" ref="T4:T67" si="4">IF(ISBLANK(S4),"",(S4*T$3)+T$2)</f>
        <v>18.79</v>
      </c>
    </row>
    <row r="5" spans="1:20" x14ac:dyDescent="0.35">
      <c r="B5">
        <f t="shared" ref="B5:B68" si="5">YEAR(L5)</f>
        <v>1998</v>
      </c>
      <c r="E5" s="3" t="str">
        <f t="shared" ref="E5:E68" si="6">IF(ISBLANK(D5),"",(D5*E$3)+E$2)</f>
        <v/>
      </c>
      <c r="H5" s="3" t="str">
        <f t="shared" si="0"/>
        <v/>
      </c>
      <c r="K5" s="3" t="str">
        <f t="shared" si="1"/>
        <v/>
      </c>
      <c r="L5" s="7">
        <v>36009</v>
      </c>
      <c r="M5">
        <v>9</v>
      </c>
      <c r="N5" s="3">
        <f t="shared" si="2"/>
        <v>-3.4750000000000014</v>
      </c>
      <c r="O5" s="7">
        <v>36040</v>
      </c>
      <c r="P5">
        <v>3.7</v>
      </c>
      <c r="Q5" s="3">
        <f t="shared" si="3"/>
        <v>-6.8544999999999998</v>
      </c>
      <c r="R5" s="7">
        <v>36070</v>
      </c>
      <c r="S5">
        <v>20</v>
      </c>
      <c r="T5" s="3">
        <f t="shared" si="4"/>
        <v>25.249999999999996</v>
      </c>
    </row>
    <row r="6" spans="1:20" x14ac:dyDescent="0.35">
      <c r="B6">
        <f t="shared" si="5"/>
        <v>1998</v>
      </c>
      <c r="E6" s="3" t="str">
        <f t="shared" si="6"/>
        <v/>
      </c>
      <c r="H6" s="3" t="str">
        <f t="shared" si="0"/>
        <v/>
      </c>
      <c r="K6" s="3" t="str">
        <f t="shared" si="1"/>
        <v/>
      </c>
      <c r="L6" s="7">
        <v>36010</v>
      </c>
      <c r="M6">
        <v>8.4</v>
      </c>
      <c r="N6" s="3">
        <f t="shared" si="2"/>
        <v>-4.4440000000000008</v>
      </c>
      <c r="O6" s="7">
        <v>36041</v>
      </c>
      <c r="P6">
        <v>3.5</v>
      </c>
      <c r="Q6" s="3">
        <f t="shared" si="3"/>
        <v>-7.1775000000000002</v>
      </c>
      <c r="R6" s="7">
        <v>36071</v>
      </c>
      <c r="S6">
        <v>17</v>
      </c>
      <c r="T6" s="3">
        <f t="shared" si="4"/>
        <v>20.404999999999998</v>
      </c>
    </row>
    <row r="7" spans="1:20" x14ac:dyDescent="0.35">
      <c r="B7">
        <f t="shared" si="5"/>
        <v>1998</v>
      </c>
      <c r="E7" s="3" t="str">
        <f t="shared" si="6"/>
        <v/>
      </c>
      <c r="H7" s="3" t="str">
        <f t="shared" si="0"/>
        <v/>
      </c>
      <c r="K7" s="3" t="str">
        <f t="shared" si="1"/>
        <v/>
      </c>
      <c r="L7" s="7">
        <v>36011</v>
      </c>
      <c r="M7">
        <v>8.1</v>
      </c>
      <c r="N7" s="3">
        <f t="shared" si="2"/>
        <v>-4.9285000000000014</v>
      </c>
      <c r="O7" s="7">
        <v>36042</v>
      </c>
      <c r="P7">
        <v>3.3</v>
      </c>
      <c r="Q7" s="3">
        <f t="shared" si="3"/>
        <v>-7.5005000000000006</v>
      </c>
      <c r="R7" s="7">
        <v>36072</v>
      </c>
      <c r="S7">
        <v>13</v>
      </c>
      <c r="T7" s="3">
        <f t="shared" si="4"/>
        <v>13.945</v>
      </c>
    </row>
    <row r="8" spans="1:20" x14ac:dyDescent="0.35">
      <c r="B8">
        <f t="shared" si="5"/>
        <v>1998</v>
      </c>
      <c r="E8" s="3" t="str">
        <f t="shared" si="6"/>
        <v/>
      </c>
      <c r="H8" s="3" t="str">
        <f t="shared" si="0"/>
        <v/>
      </c>
      <c r="K8" s="3" t="str">
        <f t="shared" si="1"/>
        <v/>
      </c>
      <c r="L8" s="7">
        <v>36012</v>
      </c>
      <c r="M8">
        <v>7.3</v>
      </c>
      <c r="N8" s="3">
        <f t="shared" si="2"/>
        <v>-6.2205000000000013</v>
      </c>
      <c r="O8" s="7">
        <v>36043</v>
      </c>
      <c r="P8">
        <v>3.3</v>
      </c>
      <c r="Q8" s="3">
        <f t="shared" si="3"/>
        <v>-7.5005000000000006</v>
      </c>
      <c r="R8" s="7">
        <v>36073</v>
      </c>
      <c r="S8">
        <v>11</v>
      </c>
      <c r="T8" s="3">
        <f t="shared" si="4"/>
        <v>10.715</v>
      </c>
    </row>
    <row r="9" spans="1:20" x14ac:dyDescent="0.35">
      <c r="B9">
        <f t="shared" si="5"/>
        <v>1998</v>
      </c>
      <c r="E9" s="3" t="str">
        <f t="shared" si="6"/>
        <v/>
      </c>
      <c r="H9" s="3" t="str">
        <f t="shared" si="0"/>
        <v/>
      </c>
      <c r="K9" s="3" t="str">
        <f t="shared" si="1"/>
        <v/>
      </c>
      <c r="L9" s="7">
        <v>36013</v>
      </c>
      <c r="M9">
        <v>7</v>
      </c>
      <c r="N9" s="3">
        <f t="shared" si="2"/>
        <v>-6.7050000000000018</v>
      </c>
      <c r="O9" s="7">
        <v>36044</v>
      </c>
      <c r="P9">
        <v>3.1</v>
      </c>
      <c r="Q9" s="3">
        <f t="shared" si="3"/>
        <v>-7.8235000000000001</v>
      </c>
      <c r="R9" s="7">
        <v>36074</v>
      </c>
      <c r="S9">
        <v>9.1</v>
      </c>
      <c r="T9" s="3">
        <f t="shared" si="4"/>
        <v>7.6464999999999987</v>
      </c>
    </row>
    <row r="10" spans="1:20" x14ac:dyDescent="0.35">
      <c r="B10">
        <f t="shared" si="5"/>
        <v>1998</v>
      </c>
      <c r="E10" s="3" t="str">
        <f t="shared" si="6"/>
        <v/>
      </c>
      <c r="H10" s="3" t="str">
        <f t="shared" si="0"/>
        <v/>
      </c>
      <c r="K10" s="3" t="str">
        <f t="shared" si="1"/>
        <v/>
      </c>
      <c r="L10" s="7">
        <v>36014</v>
      </c>
      <c r="M10">
        <v>6.5</v>
      </c>
      <c r="N10" s="3">
        <f t="shared" si="2"/>
        <v>-7.5125000000000011</v>
      </c>
      <c r="O10" s="7">
        <v>36045</v>
      </c>
      <c r="P10">
        <v>3.8</v>
      </c>
      <c r="Q10" s="3">
        <f t="shared" si="3"/>
        <v>-6.6930000000000005</v>
      </c>
      <c r="R10" s="7">
        <v>36075</v>
      </c>
      <c r="S10">
        <v>6.6</v>
      </c>
      <c r="T10" s="3">
        <f t="shared" si="4"/>
        <v>3.6089999999999991</v>
      </c>
    </row>
    <row r="11" spans="1:20" x14ac:dyDescent="0.35">
      <c r="B11">
        <f t="shared" si="5"/>
        <v>1998</v>
      </c>
      <c r="E11" s="3" t="str">
        <f t="shared" si="6"/>
        <v/>
      </c>
      <c r="H11" s="3" t="str">
        <f t="shared" si="0"/>
        <v/>
      </c>
      <c r="K11" s="3" t="str">
        <f t="shared" si="1"/>
        <v/>
      </c>
      <c r="L11" s="7">
        <v>36015</v>
      </c>
      <c r="M11">
        <v>6.3</v>
      </c>
      <c r="N11" s="3">
        <f t="shared" si="2"/>
        <v>-7.8355000000000015</v>
      </c>
      <c r="O11" s="7">
        <v>36046</v>
      </c>
      <c r="P11">
        <v>3.8</v>
      </c>
      <c r="Q11" s="3">
        <f t="shared" si="3"/>
        <v>-6.6930000000000005</v>
      </c>
      <c r="R11" s="7">
        <v>36076</v>
      </c>
      <c r="S11">
        <v>5.9</v>
      </c>
      <c r="T11" s="3">
        <f t="shared" si="4"/>
        <v>2.4785000000000013</v>
      </c>
    </row>
    <row r="12" spans="1:20" x14ac:dyDescent="0.35">
      <c r="B12">
        <f t="shared" si="5"/>
        <v>1998</v>
      </c>
      <c r="E12" s="3" t="str">
        <f t="shared" si="6"/>
        <v/>
      </c>
      <c r="H12" s="3" t="str">
        <f t="shared" si="0"/>
        <v/>
      </c>
      <c r="K12" s="3" t="str">
        <f t="shared" si="1"/>
        <v/>
      </c>
      <c r="L12" s="7">
        <v>36016</v>
      </c>
      <c r="M12">
        <v>6.2</v>
      </c>
      <c r="N12" s="3">
        <f t="shared" si="2"/>
        <v>-7.9970000000000017</v>
      </c>
      <c r="O12" s="7">
        <v>36047</v>
      </c>
      <c r="P12">
        <v>3.8</v>
      </c>
      <c r="Q12" s="3">
        <f t="shared" si="3"/>
        <v>-6.6930000000000005</v>
      </c>
      <c r="R12" s="7">
        <v>36077</v>
      </c>
      <c r="S12">
        <v>7.7</v>
      </c>
      <c r="T12" s="3">
        <f t="shared" si="4"/>
        <v>5.3854999999999995</v>
      </c>
    </row>
    <row r="13" spans="1:20" x14ac:dyDescent="0.35">
      <c r="B13">
        <f t="shared" si="5"/>
        <v>1998</v>
      </c>
      <c r="E13" s="3" t="str">
        <f t="shared" si="6"/>
        <v/>
      </c>
      <c r="H13" s="3" t="str">
        <f t="shared" si="0"/>
        <v/>
      </c>
      <c r="K13" s="3" t="str">
        <f t="shared" si="1"/>
        <v/>
      </c>
      <c r="L13" s="7">
        <v>36017</v>
      </c>
      <c r="M13">
        <v>6</v>
      </c>
      <c r="N13" s="3">
        <f t="shared" si="2"/>
        <v>-8.3200000000000021</v>
      </c>
      <c r="O13" s="7">
        <v>36048</v>
      </c>
      <c r="P13">
        <v>4</v>
      </c>
      <c r="Q13" s="3">
        <f t="shared" si="3"/>
        <v>-6.37</v>
      </c>
      <c r="R13" s="7">
        <v>36078</v>
      </c>
      <c r="S13">
        <v>8.5</v>
      </c>
      <c r="T13" s="3">
        <f t="shared" si="4"/>
        <v>6.6774999999999993</v>
      </c>
    </row>
    <row r="14" spans="1:20" x14ac:dyDescent="0.35">
      <c r="B14">
        <f t="shared" si="5"/>
        <v>1998</v>
      </c>
      <c r="E14" s="3" t="str">
        <f t="shared" si="6"/>
        <v/>
      </c>
      <c r="H14" s="3" t="str">
        <f t="shared" si="0"/>
        <v/>
      </c>
      <c r="K14" s="3" t="str">
        <f t="shared" si="1"/>
        <v/>
      </c>
      <c r="L14" s="7">
        <v>36018</v>
      </c>
      <c r="M14">
        <v>6</v>
      </c>
      <c r="N14" s="3">
        <f t="shared" si="2"/>
        <v>-8.3200000000000021</v>
      </c>
      <c r="O14" s="7">
        <v>36049</v>
      </c>
      <c r="P14">
        <v>3.9</v>
      </c>
      <c r="Q14" s="3">
        <f t="shared" si="3"/>
        <v>-6.5315000000000003</v>
      </c>
      <c r="R14" s="7">
        <v>36079</v>
      </c>
      <c r="S14">
        <v>39</v>
      </c>
      <c r="T14" s="3">
        <f t="shared" si="4"/>
        <v>55.935000000000002</v>
      </c>
    </row>
    <row r="15" spans="1:20" x14ac:dyDescent="0.35">
      <c r="B15">
        <f t="shared" si="5"/>
        <v>1998</v>
      </c>
      <c r="E15" s="3" t="str">
        <f t="shared" si="6"/>
        <v/>
      </c>
      <c r="H15" s="3" t="str">
        <f t="shared" si="0"/>
        <v/>
      </c>
      <c r="K15" s="3" t="str">
        <f t="shared" si="1"/>
        <v/>
      </c>
      <c r="L15" s="7">
        <v>36019</v>
      </c>
      <c r="M15">
        <v>6.9</v>
      </c>
      <c r="N15" s="3">
        <f t="shared" si="2"/>
        <v>-6.8665000000000003</v>
      </c>
      <c r="O15" s="7">
        <v>36050</v>
      </c>
      <c r="P15">
        <v>3.9</v>
      </c>
      <c r="Q15" s="3">
        <f t="shared" si="3"/>
        <v>-6.5315000000000003</v>
      </c>
      <c r="R15" s="7">
        <v>36080</v>
      </c>
      <c r="S15">
        <v>64</v>
      </c>
      <c r="T15" s="3">
        <f t="shared" si="4"/>
        <v>96.31</v>
      </c>
    </row>
    <row r="16" spans="1:20" x14ac:dyDescent="0.35">
      <c r="B16">
        <f t="shared" si="5"/>
        <v>1998</v>
      </c>
      <c r="E16" s="3" t="str">
        <f t="shared" si="6"/>
        <v/>
      </c>
      <c r="H16" s="3" t="str">
        <f t="shared" si="0"/>
        <v/>
      </c>
      <c r="K16" s="3" t="str">
        <f t="shared" si="1"/>
        <v/>
      </c>
      <c r="L16" s="7">
        <v>36020</v>
      </c>
      <c r="M16">
        <v>6.4</v>
      </c>
      <c r="N16" s="3">
        <f t="shared" si="2"/>
        <v>-7.6740000000000013</v>
      </c>
      <c r="O16" s="7">
        <v>36051</v>
      </c>
      <c r="P16">
        <v>4.0999999999999996</v>
      </c>
      <c r="Q16" s="3">
        <f t="shared" si="3"/>
        <v>-6.2085000000000008</v>
      </c>
      <c r="R16" s="7">
        <v>36081</v>
      </c>
      <c r="S16">
        <v>58</v>
      </c>
      <c r="T16" s="3">
        <f t="shared" si="4"/>
        <v>86.62</v>
      </c>
    </row>
    <row r="17" spans="2:20" x14ac:dyDescent="0.35">
      <c r="B17">
        <f t="shared" si="5"/>
        <v>1998</v>
      </c>
      <c r="E17" s="3" t="str">
        <f t="shared" si="6"/>
        <v/>
      </c>
      <c r="H17" s="3" t="str">
        <f t="shared" si="0"/>
        <v/>
      </c>
      <c r="K17" s="3" t="str">
        <f t="shared" si="1"/>
        <v/>
      </c>
      <c r="L17" s="7">
        <v>36021</v>
      </c>
      <c r="M17">
        <v>5.9</v>
      </c>
      <c r="N17" s="3">
        <f t="shared" si="2"/>
        <v>-8.4815000000000005</v>
      </c>
      <c r="O17" s="7">
        <v>36052</v>
      </c>
      <c r="P17">
        <v>4</v>
      </c>
      <c r="Q17" s="3">
        <f t="shared" si="3"/>
        <v>-6.37</v>
      </c>
      <c r="R17" s="7">
        <v>36082</v>
      </c>
      <c r="S17">
        <v>48</v>
      </c>
      <c r="T17" s="3">
        <f t="shared" si="4"/>
        <v>70.47</v>
      </c>
    </row>
    <row r="18" spans="2:20" x14ac:dyDescent="0.35">
      <c r="B18">
        <f t="shared" si="5"/>
        <v>1998</v>
      </c>
      <c r="E18" s="3" t="str">
        <f t="shared" si="6"/>
        <v/>
      </c>
      <c r="H18" s="3" t="str">
        <f t="shared" si="0"/>
        <v/>
      </c>
      <c r="K18" s="3" t="str">
        <f t="shared" si="1"/>
        <v/>
      </c>
      <c r="L18" s="7">
        <v>36022</v>
      </c>
      <c r="M18">
        <v>5.7</v>
      </c>
      <c r="N18" s="3">
        <f t="shared" si="2"/>
        <v>-8.8045000000000009</v>
      </c>
      <c r="O18" s="7">
        <v>36053</v>
      </c>
      <c r="P18">
        <v>3.8</v>
      </c>
      <c r="Q18" s="3">
        <f t="shared" si="3"/>
        <v>-6.6930000000000005</v>
      </c>
      <c r="R18" s="7">
        <v>36083</v>
      </c>
      <c r="S18">
        <v>59</v>
      </c>
      <c r="T18" s="3">
        <f t="shared" si="4"/>
        <v>88.234999999999999</v>
      </c>
    </row>
    <row r="19" spans="2:20" x14ac:dyDescent="0.35">
      <c r="B19">
        <f t="shared" si="5"/>
        <v>1998</v>
      </c>
      <c r="E19" s="3" t="str">
        <f t="shared" si="6"/>
        <v/>
      </c>
      <c r="H19" s="3" t="str">
        <f t="shared" si="0"/>
        <v/>
      </c>
      <c r="K19" s="3" t="str">
        <f t="shared" si="1"/>
        <v/>
      </c>
      <c r="L19" s="7">
        <v>36023</v>
      </c>
      <c r="M19">
        <v>5.5</v>
      </c>
      <c r="N19" s="3">
        <f t="shared" si="2"/>
        <v>-9.1275000000000013</v>
      </c>
      <c r="O19" s="7">
        <v>36054</v>
      </c>
      <c r="P19">
        <v>3.7</v>
      </c>
      <c r="Q19" s="3">
        <f t="shared" si="3"/>
        <v>-6.8544999999999998</v>
      </c>
      <c r="R19" s="7">
        <v>36084</v>
      </c>
      <c r="S19">
        <v>102</v>
      </c>
      <c r="T19" s="3">
        <f t="shared" si="4"/>
        <v>157.67999999999998</v>
      </c>
    </row>
    <row r="20" spans="2:20" x14ac:dyDescent="0.35">
      <c r="B20">
        <f t="shared" si="5"/>
        <v>1998</v>
      </c>
      <c r="E20" s="3" t="str">
        <f t="shared" si="6"/>
        <v/>
      </c>
      <c r="H20" s="3" t="str">
        <f t="shared" si="0"/>
        <v/>
      </c>
      <c r="K20" s="3" t="str">
        <f t="shared" si="1"/>
        <v/>
      </c>
      <c r="L20" s="7">
        <v>36024</v>
      </c>
      <c r="M20">
        <v>5.5</v>
      </c>
      <c r="N20" s="3">
        <f t="shared" si="2"/>
        <v>-9.1275000000000013</v>
      </c>
      <c r="O20" s="7">
        <v>36055</v>
      </c>
      <c r="P20">
        <v>3.4</v>
      </c>
      <c r="Q20" s="3">
        <f t="shared" si="3"/>
        <v>-7.3390000000000004</v>
      </c>
      <c r="R20" s="7">
        <v>36085</v>
      </c>
      <c r="S20">
        <v>97</v>
      </c>
      <c r="T20" s="3">
        <f t="shared" si="4"/>
        <v>149.60499999999999</v>
      </c>
    </row>
    <row r="21" spans="2:20" x14ac:dyDescent="0.35">
      <c r="B21">
        <f t="shared" si="5"/>
        <v>1998</v>
      </c>
      <c r="E21" s="3" t="str">
        <f t="shared" si="6"/>
        <v/>
      </c>
      <c r="H21" s="3" t="str">
        <f t="shared" si="0"/>
        <v/>
      </c>
      <c r="K21" s="3" t="str">
        <f t="shared" si="1"/>
        <v/>
      </c>
      <c r="L21" s="7">
        <v>36025</v>
      </c>
      <c r="M21">
        <v>7.2</v>
      </c>
      <c r="N21" s="3">
        <f t="shared" si="2"/>
        <v>-6.3820000000000014</v>
      </c>
      <c r="O21" s="7">
        <v>36056</v>
      </c>
      <c r="P21">
        <v>3.4</v>
      </c>
      <c r="Q21" s="3">
        <f t="shared" si="3"/>
        <v>-7.3390000000000004</v>
      </c>
      <c r="R21" s="7">
        <v>36086</v>
      </c>
      <c r="S21">
        <v>74</v>
      </c>
      <c r="T21" s="3">
        <f t="shared" si="4"/>
        <v>112.46000000000001</v>
      </c>
    </row>
    <row r="22" spans="2:20" x14ac:dyDescent="0.35">
      <c r="B22">
        <f t="shared" si="5"/>
        <v>1998</v>
      </c>
      <c r="E22" s="3" t="str">
        <f t="shared" si="6"/>
        <v/>
      </c>
      <c r="H22" s="3" t="str">
        <f t="shared" si="0"/>
        <v/>
      </c>
      <c r="K22" s="3" t="str">
        <f t="shared" si="1"/>
        <v/>
      </c>
      <c r="L22" s="7">
        <v>36026</v>
      </c>
      <c r="M22">
        <v>6.2</v>
      </c>
      <c r="N22" s="3">
        <f t="shared" si="2"/>
        <v>-7.9970000000000017</v>
      </c>
      <c r="O22" s="7">
        <v>36057</v>
      </c>
      <c r="P22">
        <v>3.2</v>
      </c>
      <c r="Q22" s="3">
        <f t="shared" si="3"/>
        <v>-7.6619999999999999</v>
      </c>
      <c r="R22" s="7">
        <v>36087</v>
      </c>
      <c r="S22">
        <v>57</v>
      </c>
      <c r="T22" s="3">
        <f t="shared" si="4"/>
        <v>85.004999999999995</v>
      </c>
    </row>
    <row r="23" spans="2:20" x14ac:dyDescent="0.35">
      <c r="B23">
        <f t="shared" si="5"/>
        <v>1998</v>
      </c>
      <c r="E23" s="3" t="str">
        <f t="shared" si="6"/>
        <v/>
      </c>
      <c r="H23" s="3" t="str">
        <f t="shared" si="0"/>
        <v/>
      </c>
      <c r="K23" s="3" t="str">
        <f t="shared" si="1"/>
        <v/>
      </c>
      <c r="L23" s="7">
        <v>36027</v>
      </c>
      <c r="M23">
        <v>5.4</v>
      </c>
      <c r="N23" s="3">
        <f t="shared" si="2"/>
        <v>-9.2890000000000015</v>
      </c>
      <c r="O23" s="7">
        <v>36058</v>
      </c>
      <c r="P23">
        <v>3.1</v>
      </c>
      <c r="Q23" s="3">
        <f t="shared" si="3"/>
        <v>-7.8235000000000001</v>
      </c>
      <c r="R23" s="7">
        <v>36088</v>
      </c>
      <c r="S23">
        <v>47</v>
      </c>
      <c r="T23" s="3">
        <f t="shared" si="4"/>
        <v>68.855000000000004</v>
      </c>
    </row>
    <row r="24" spans="2:20" x14ac:dyDescent="0.35">
      <c r="B24">
        <f t="shared" si="5"/>
        <v>1998</v>
      </c>
      <c r="E24" s="3" t="str">
        <f t="shared" si="6"/>
        <v/>
      </c>
      <c r="H24" s="3" t="str">
        <f t="shared" si="0"/>
        <v/>
      </c>
      <c r="K24" s="3" t="str">
        <f t="shared" si="1"/>
        <v/>
      </c>
      <c r="L24" s="7">
        <v>36028</v>
      </c>
      <c r="M24">
        <v>5.0999999999999996</v>
      </c>
      <c r="N24" s="3">
        <f t="shared" si="2"/>
        <v>-9.7735000000000021</v>
      </c>
      <c r="O24" s="7">
        <v>36059</v>
      </c>
      <c r="P24">
        <v>3.2</v>
      </c>
      <c r="Q24" s="3">
        <f t="shared" si="3"/>
        <v>-7.6619999999999999</v>
      </c>
      <c r="R24" s="7">
        <v>36089</v>
      </c>
      <c r="S24">
        <v>32</v>
      </c>
      <c r="T24" s="3">
        <f t="shared" si="4"/>
        <v>44.63</v>
      </c>
    </row>
    <row r="25" spans="2:20" x14ac:dyDescent="0.35">
      <c r="B25">
        <f t="shared" si="5"/>
        <v>1998</v>
      </c>
      <c r="E25" s="3" t="str">
        <f t="shared" si="6"/>
        <v/>
      </c>
      <c r="H25" s="3" t="str">
        <f t="shared" si="0"/>
        <v/>
      </c>
      <c r="K25" s="3" t="str">
        <f t="shared" si="1"/>
        <v/>
      </c>
      <c r="L25" s="7">
        <v>36029</v>
      </c>
      <c r="M25">
        <v>4.9000000000000004</v>
      </c>
      <c r="N25" s="3">
        <f t="shared" si="2"/>
        <v>-10.096500000000001</v>
      </c>
      <c r="O25" s="7">
        <v>36060</v>
      </c>
      <c r="P25">
        <v>3.2</v>
      </c>
      <c r="Q25" s="3">
        <f t="shared" si="3"/>
        <v>-7.6619999999999999</v>
      </c>
      <c r="R25" s="7">
        <v>36090</v>
      </c>
      <c r="S25">
        <v>25</v>
      </c>
      <c r="T25" s="3">
        <f t="shared" si="4"/>
        <v>33.325000000000003</v>
      </c>
    </row>
    <row r="26" spans="2:20" x14ac:dyDescent="0.35">
      <c r="B26">
        <f t="shared" si="5"/>
        <v>1998</v>
      </c>
      <c r="E26" s="3" t="str">
        <f t="shared" si="6"/>
        <v/>
      </c>
      <c r="H26" s="3" t="str">
        <f t="shared" si="0"/>
        <v/>
      </c>
      <c r="K26" s="3" t="str">
        <f t="shared" si="1"/>
        <v/>
      </c>
      <c r="L26" s="7">
        <v>36030</v>
      </c>
      <c r="M26">
        <v>4.5999999999999996</v>
      </c>
      <c r="N26" s="3">
        <f t="shared" si="2"/>
        <v>-10.581000000000003</v>
      </c>
      <c r="O26" s="7">
        <v>36061</v>
      </c>
      <c r="P26">
        <v>3.8</v>
      </c>
      <c r="Q26" s="3">
        <f t="shared" si="3"/>
        <v>-6.6930000000000005</v>
      </c>
      <c r="R26" s="7">
        <v>36091</v>
      </c>
      <c r="S26">
        <v>20</v>
      </c>
      <c r="T26" s="3">
        <f t="shared" si="4"/>
        <v>25.249999999999996</v>
      </c>
    </row>
    <row r="27" spans="2:20" x14ac:dyDescent="0.35">
      <c r="B27">
        <f t="shared" si="5"/>
        <v>1998</v>
      </c>
      <c r="E27" s="3" t="str">
        <f t="shared" si="6"/>
        <v/>
      </c>
      <c r="H27" s="3" t="str">
        <f t="shared" si="0"/>
        <v/>
      </c>
      <c r="K27" s="3" t="str">
        <f t="shared" si="1"/>
        <v/>
      </c>
      <c r="L27" s="7">
        <v>36031</v>
      </c>
      <c r="M27">
        <v>4.4000000000000004</v>
      </c>
      <c r="N27" s="3">
        <f t="shared" si="2"/>
        <v>-10.904</v>
      </c>
      <c r="O27" s="7">
        <v>36062</v>
      </c>
      <c r="P27">
        <v>3.6</v>
      </c>
      <c r="Q27" s="3">
        <f t="shared" si="3"/>
        <v>-7.016</v>
      </c>
      <c r="R27" s="7">
        <v>36092</v>
      </c>
      <c r="S27">
        <v>18</v>
      </c>
      <c r="T27" s="3">
        <f t="shared" si="4"/>
        <v>22.02</v>
      </c>
    </row>
    <row r="28" spans="2:20" x14ac:dyDescent="0.35">
      <c r="B28">
        <f t="shared" si="5"/>
        <v>1998</v>
      </c>
      <c r="E28" s="3" t="str">
        <f t="shared" si="6"/>
        <v/>
      </c>
      <c r="H28" s="3" t="str">
        <f t="shared" si="0"/>
        <v/>
      </c>
      <c r="K28" s="3" t="str">
        <f t="shared" si="1"/>
        <v/>
      </c>
      <c r="L28" s="7">
        <v>36032</v>
      </c>
      <c r="M28">
        <v>4.4000000000000004</v>
      </c>
      <c r="N28" s="3">
        <f t="shared" si="2"/>
        <v>-10.904</v>
      </c>
      <c r="O28" s="7">
        <v>36063</v>
      </c>
      <c r="P28">
        <v>3.3</v>
      </c>
      <c r="Q28" s="3">
        <f t="shared" si="3"/>
        <v>-7.5005000000000006</v>
      </c>
      <c r="R28" s="7">
        <v>36093</v>
      </c>
      <c r="S28">
        <v>16</v>
      </c>
      <c r="T28" s="3">
        <f t="shared" si="4"/>
        <v>18.79</v>
      </c>
    </row>
    <row r="29" spans="2:20" x14ac:dyDescent="0.35">
      <c r="B29">
        <f t="shared" si="5"/>
        <v>1998</v>
      </c>
      <c r="E29" s="3" t="str">
        <f t="shared" si="6"/>
        <v/>
      </c>
      <c r="H29" s="3" t="str">
        <f t="shared" si="0"/>
        <v/>
      </c>
      <c r="K29" s="3" t="str">
        <f t="shared" si="1"/>
        <v/>
      </c>
      <c r="L29" s="7">
        <v>36033</v>
      </c>
      <c r="M29">
        <v>4.2</v>
      </c>
      <c r="N29" s="3">
        <f t="shared" si="2"/>
        <v>-11.227</v>
      </c>
      <c r="O29" s="7">
        <v>36064</v>
      </c>
      <c r="P29">
        <v>3.1</v>
      </c>
      <c r="Q29" s="3">
        <f t="shared" si="3"/>
        <v>-7.8235000000000001</v>
      </c>
      <c r="R29" s="7">
        <v>36094</v>
      </c>
      <c r="S29">
        <v>14</v>
      </c>
      <c r="T29" s="3">
        <f t="shared" si="4"/>
        <v>15.559999999999999</v>
      </c>
    </row>
    <row r="30" spans="2:20" x14ac:dyDescent="0.35">
      <c r="B30">
        <f t="shared" si="5"/>
        <v>1998</v>
      </c>
      <c r="E30" s="3" t="str">
        <f t="shared" si="6"/>
        <v/>
      </c>
      <c r="H30" s="3" t="str">
        <f t="shared" si="0"/>
        <v/>
      </c>
      <c r="K30" s="3" t="str">
        <f t="shared" si="1"/>
        <v/>
      </c>
      <c r="L30" s="7">
        <v>36034</v>
      </c>
      <c r="M30">
        <v>3.9</v>
      </c>
      <c r="N30" s="3">
        <f t="shared" si="2"/>
        <v>-11.711500000000001</v>
      </c>
      <c r="O30" s="7">
        <v>36065</v>
      </c>
      <c r="P30">
        <v>3.4</v>
      </c>
      <c r="Q30" s="3">
        <f t="shared" si="3"/>
        <v>-7.3390000000000004</v>
      </c>
      <c r="R30" s="7">
        <v>36095</v>
      </c>
      <c r="S30">
        <v>13</v>
      </c>
      <c r="T30" s="3">
        <f t="shared" si="4"/>
        <v>13.945</v>
      </c>
    </row>
    <row r="31" spans="2:20" x14ac:dyDescent="0.35">
      <c r="B31">
        <f t="shared" si="5"/>
        <v>1998</v>
      </c>
      <c r="E31" s="3" t="str">
        <f t="shared" si="6"/>
        <v/>
      </c>
      <c r="H31" s="3" t="str">
        <f t="shared" si="0"/>
        <v/>
      </c>
      <c r="K31" s="3" t="str">
        <f t="shared" si="1"/>
        <v/>
      </c>
      <c r="L31" s="7">
        <v>36035</v>
      </c>
      <c r="M31">
        <v>3.6</v>
      </c>
      <c r="N31" s="3">
        <f t="shared" si="2"/>
        <v>-12.196000000000002</v>
      </c>
      <c r="O31" s="7">
        <v>36066</v>
      </c>
      <c r="P31">
        <v>5.3</v>
      </c>
      <c r="Q31" s="3">
        <f t="shared" si="3"/>
        <v>-4.2705000000000002</v>
      </c>
      <c r="R31" s="7">
        <v>36096</v>
      </c>
      <c r="S31">
        <v>13</v>
      </c>
      <c r="T31" s="3">
        <f t="shared" si="4"/>
        <v>13.945</v>
      </c>
    </row>
    <row r="32" spans="2:20" x14ac:dyDescent="0.35">
      <c r="B32">
        <f t="shared" si="5"/>
        <v>1998</v>
      </c>
      <c r="E32" s="3" t="str">
        <f t="shared" si="6"/>
        <v/>
      </c>
      <c r="H32" s="3" t="str">
        <f t="shared" si="0"/>
        <v/>
      </c>
      <c r="K32" s="3" t="str">
        <f t="shared" si="1"/>
        <v/>
      </c>
      <c r="L32" s="7">
        <v>36036</v>
      </c>
      <c r="M32">
        <v>5.0999999999999996</v>
      </c>
      <c r="N32" s="3">
        <f t="shared" si="2"/>
        <v>-9.7735000000000021</v>
      </c>
      <c r="O32" s="7">
        <v>36067</v>
      </c>
      <c r="P32">
        <v>4.7</v>
      </c>
      <c r="Q32" s="3">
        <f t="shared" si="3"/>
        <v>-5.2394999999999996</v>
      </c>
      <c r="R32" s="7">
        <v>36097</v>
      </c>
      <c r="S32">
        <v>25</v>
      </c>
      <c r="T32" s="3">
        <f t="shared" si="4"/>
        <v>33.325000000000003</v>
      </c>
    </row>
    <row r="33" spans="2:20" x14ac:dyDescent="0.35">
      <c r="B33">
        <f t="shared" si="5"/>
        <v>1998</v>
      </c>
      <c r="E33" s="3" t="str">
        <f t="shared" si="6"/>
        <v/>
      </c>
      <c r="H33" s="3" t="str">
        <f t="shared" si="0"/>
        <v/>
      </c>
      <c r="K33" s="3" t="str">
        <f t="shared" si="1"/>
        <v/>
      </c>
      <c r="L33" s="7">
        <v>36037</v>
      </c>
      <c r="M33">
        <v>6.1</v>
      </c>
      <c r="N33" s="3">
        <f t="shared" si="2"/>
        <v>-8.1585000000000019</v>
      </c>
      <c r="O33" s="7">
        <v>36068</v>
      </c>
      <c r="P33">
        <v>4</v>
      </c>
      <c r="Q33" s="3">
        <f t="shared" si="3"/>
        <v>-6.37</v>
      </c>
      <c r="R33" s="7">
        <v>36098</v>
      </c>
      <c r="S33">
        <v>41</v>
      </c>
      <c r="T33" s="3">
        <f t="shared" si="4"/>
        <v>59.165000000000006</v>
      </c>
    </row>
    <row r="34" spans="2:20" x14ac:dyDescent="0.35">
      <c r="B34">
        <f t="shared" si="5"/>
        <v>1998</v>
      </c>
      <c r="E34" s="3" t="str">
        <f t="shared" si="6"/>
        <v/>
      </c>
      <c r="H34" s="3" t="str">
        <f t="shared" si="0"/>
        <v/>
      </c>
      <c r="K34" s="3" t="str">
        <f t="shared" si="1"/>
        <v/>
      </c>
      <c r="L34" s="7">
        <v>36038</v>
      </c>
      <c r="M34">
        <v>4.5</v>
      </c>
      <c r="N34" s="3">
        <f t="shared" si="2"/>
        <v>-10.742500000000001</v>
      </c>
      <c r="Q34" s="3" t="str">
        <f t="shared" si="3"/>
        <v/>
      </c>
      <c r="R34" s="7">
        <v>36099</v>
      </c>
      <c r="S34">
        <v>57</v>
      </c>
      <c r="T34" s="3">
        <f t="shared" si="4"/>
        <v>85.004999999999995</v>
      </c>
    </row>
    <row r="35" spans="2:20" x14ac:dyDescent="0.35">
      <c r="B35">
        <f t="shared" si="5"/>
        <v>1999</v>
      </c>
      <c r="C35" s="7">
        <v>36281</v>
      </c>
      <c r="D35">
        <v>39</v>
      </c>
      <c r="E35" s="3">
        <f t="shared" si="6"/>
        <v>44.555</v>
      </c>
      <c r="F35" s="7">
        <v>36312</v>
      </c>
      <c r="G35">
        <v>32</v>
      </c>
      <c r="H35" s="3">
        <f t="shared" si="0"/>
        <v>32.22</v>
      </c>
      <c r="I35" s="7">
        <v>36342</v>
      </c>
      <c r="J35">
        <v>9.6</v>
      </c>
      <c r="K35" s="3">
        <f t="shared" si="1"/>
        <v>-5.2859999999999996</v>
      </c>
      <c r="L35" s="7">
        <v>36373</v>
      </c>
      <c r="M35">
        <v>5.3</v>
      </c>
      <c r="N35" s="3">
        <f t="shared" si="2"/>
        <v>-9.4505000000000017</v>
      </c>
      <c r="O35" s="7">
        <v>36404</v>
      </c>
      <c r="P35">
        <v>3.6</v>
      </c>
      <c r="Q35" s="3">
        <f t="shared" si="3"/>
        <v>-7.016</v>
      </c>
      <c r="R35" s="7">
        <v>36434</v>
      </c>
      <c r="S35">
        <v>34</v>
      </c>
      <c r="T35" s="3">
        <f t="shared" si="4"/>
        <v>47.86</v>
      </c>
    </row>
    <row r="36" spans="2:20" x14ac:dyDescent="0.35">
      <c r="B36">
        <f t="shared" si="5"/>
        <v>1999</v>
      </c>
      <c r="C36" s="7">
        <v>36282</v>
      </c>
      <c r="D36">
        <v>37</v>
      </c>
      <c r="E36" s="3">
        <f t="shared" si="6"/>
        <v>41.325000000000003</v>
      </c>
      <c r="F36" s="7">
        <v>36313</v>
      </c>
      <c r="G36">
        <v>28</v>
      </c>
      <c r="H36" s="3">
        <f t="shared" si="0"/>
        <v>25.759999999999998</v>
      </c>
      <c r="I36" s="7">
        <v>36343</v>
      </c>
      <c r="J36">
        <v>11</v>
      </c>
      <c r="K36" s="3">
        <f t="shared" si="1"/>
        <v>-3.0249999999999986</v>
      </c>
      <c r="L36" s="7">
        <v>36374</v>
      </c>
      <c r="M36">
        <v>5.2</v>
      </c>
      <c r="N36" s="3">
        <f>IF(ISBLANK(M36),"",(M36*N$3)+N$2)</f>
        <v>-9.6120000000000019</v>
      </c>
      <c r="O36" s="7">
        <v>36405</v>
      </c>
      <c r="P36">
        <v>3.3</v>
      </c>
      <c r="Q36" s="3">
        <f t="shared" si="3"/>
        <v>-7.5005000000000006</v>
      </c>
      <c r="R36" s="7">
        <v>36435</v>
      </c>
      <c r="S36">
        <v>29</v>
      </c>
      <c r="T36" s="3">
        <f t="shared" si="4"/>
        <v>39.785000000000004</v>
      </c>
    </row>
    <row r="37" spans="2:20" x14ac:dyDescent="0.35">
      <c r="B37">
        <f t="shared" si="5"/>
        <v>1999</v>
      </c>
      <c r="C37" s="7">
        <v>36283</v>
      </c>
      <c r="D37">
        <v>35</v>
      </c>
      <c r="E37" s="3">
        <f t="shared" si="6"/>
        <v>38.094999999999999</v>
      </c>
      <c r="F37" s="7">
        <v>36314</v>
      </c>
      <c r="G37">
        <v>26</v>
      </c>
      <c r="H37" s="3">
        <f t="shared" si="0"/>
        <v>22.53</v>
      </c>
      <c r="I37" s="7">
        <v>36344</v>
      </c>
      <c r="J37">
        <v>13</v>
      </c>
      <c r="K37" s="3">
        <f t="shared" si="1"/>
        <v>0.20500000000000185</v>
      </c>
      <c r="L37" s="7">
        <v>36375</v>
      </c>
      <c r="M37">
        <v>5</v>
      </c>
      <c r="N37" s="3">
        <f t="shared" si="2"/>
        <v>-9.9350000000000023</v>
      </c>
      <c r="O37" s="7">
        <v>36406</v>
      </c>
      <c r="P37">
        <v>3.2</v>
      </c>
      <c r="Q37" s="3">
        <f t="shared" si="3"/>
        <v>-7.6619999999999999</v>
      </c>
      <c r="R37" s="7">
        <v>36436</v>
      </c>
      <c r="S37">
        <v>25</v>
      </c>
      <c r="T37" s="3">
        <f t="shared" si="4"/>
        <v>33.325000000000003</v>
      </c>
    </row>
    <row r="38" spans="2:20" x14ac:dyDescent="0.35">
      <c r="B38">
        <f t="shared" si="5"/>
        <v>1999</v>
      </c>
      <c r="C38" s="7">
        <v>36284</v>
      </c>
      <c r="D38">
        <v>34</v>
      </c>
      <c r="E38" s="3">
        <f t="shared" si="6"/>
        <v>36.479999999999997</v>
      </c>
      <c r="F38" s="7">
        <v>36315</v>
      </c>
      <c r="G38">
        <v>24</v>
      </c>
      <c r="H38" s="3">
        <f t="shared" si="0"/>
        <v>19.299999999999997</v>
      </c>
      <c r="I38" s="7">
        <v>36345</v>
      </c>
      <c r="J38">
        <v>11</v>
      </c>
      <c r="K38" s="3">
        <f t="shared" si="1"/>
        <v>-3.0249999999999986</v>
      </c>
      <c r="L38" s="7">
        <v>36376</v>
      </c>
      <c r="M38">
        <v>4.5999999999999996</v>
      </c>
      <c r="N38" s="3">
        <f t="shared" si="2"/>
        <v>-10.581000000000003</v>
      </c>
      <c r="O38" s="7">
        <v>36407</v>
      </c>
      <c r="P38">
        <v>3.2</v>
      </c>
      <c r="Q38" s="3">
        <f t="shared" si="3"/>
        <v>-7.6619999999999999</v>
      </c>
      <c r="R38" s="7">
        <v>36437</v>
      </c>
      <c r="S38">
        <v>25</v>
      </c>
      <c r="T38" s="3">
        <f t="shared" si="4"/>
        <v>33.325000000000003</v>
      </c>
    </row>
    <row r="39" spans="2:20" x14ac:dyDescent="0.35">
      <c r="B39">
        <f t="shared" si="5"/>
        <v>1999</v>
      </c>
      <c r="C39" s="7">
        <v>36285</v>
      </c>
      <c r="D39">
        <v>34</v>
      </c>
      <c r="E39" s="3">
        <f t="shared" si="6"/>
        <v>36.479999999999997</v>
      </c>
      <c r="F39" s="7">
        <v>36316</v>
      </c>
      <c r="G39">
        <v>21</v>
      </c>
      <c r="H39" s="3">
        <f t="shared" si="0"/>
        <v>14.454999999999998</v>
      </c>
      <c r="I39" s="7">
        <v>36346</v>
      </c>
      <c r="J39">
        <v>10</v>
      </c>
      <c r="K39" s="3">
        <f t="shared" si="1"/>
        <v>-4.6400000000000006</v>
      </c>
      <c r="L39" s="7">
        <v>36377</v>
      </c>
      <c r="M39">
        <v>4.5999999999999996</v>
      </c>
      <c r="N39" s="3">
        <f t="shared" si="2"/>
        <v>-10.581000000000003</v>
      </c>
      <c r="O39" s="7">
        <v>36408</v>
      </c>
      <c r="P39">
        <v>3.1</v>
      </c>
      <c r="Q39" s="3">
        <f t="shared" si="3"/>
        <v>-7.8235000000000001</v>
      </c>
      <c r="R39" s="7">
        <v>36438</v>
      </c>
      <c r="S39">
        <v>29</v>
      </c>
      <c r="T39" s="3">
        <f t="shared" si="4"/>
        <v>39.785000000000004</v>
      </c>
    </row>
    <row r="40" spans="2:20" x14ac:dyDescent="0.35">
      <c r="B40">
        <f t="shared" si="5"/>
        <v>1999</v>
      </c>
      <c r="C40" s="7">
        <v>36286</v>
      </c>
      <c r="D40">
        <v>34</v>
      </c>
      <c r="E40" s="3">
        <f t="shared" si="6"/>
        <v>36.479999999999997</v>
      </c>
      <c r="F40" s="7">
        <v>36317</v>
      </c>
      <c r="G40">
        <v>19</v>
      </c>
      <c r="H40" s="3">
        <f t="shared" si="0"/>
        <v>11.224999999999998</v>
      </c>
      <c r="I40" s="7">
        <v>36347</v>
      </c>
      <c r="J40">
        <v>10</v>
      </c>
      <c r="K40" s="3">
        <f t="shared" si="1"/>
        <v>-4.6400000000000006</v>
      </c>
      <c r="L40" s="7">
        <v>36378</v>
      </c>
      <c r="M40">
        <v>4.0999999999999996</v>
      </c>
      <c r="N40" s="3">
        <f t="shared" si="2"/>
        <v>-11.388500000000002</v>
      </c>
      <c r="O40" s="7">
        <v>36409</v>
      </c>
      <c r="P40">
        <v>3.2</v>
      </c>
      <c r="Q40" s="3">
        <f t="shared" si="3"/>
        <v>-7.6619999999999999</v>
      </c>
      <c r="R40" s="7">
        <v>36439</v>
      </c>
      <c r="S40">
        <v>27</v>
      </c>
      <c r="T40" s="3">
        <f t="shared" si="4"/>
        <v>36.555</v>
      </c>
    </row>
    <row r="41" spans="2:20" x14ac:dyDescent="0.35">
      <c r="B41">
        <f t="shared" si="5"/>
        <v>1999</v>
      </c>
      <c r="C41" s="7">
        <v>36287</v>
      </c>
      <c r="D41">
        <v>33</v>
      </c>
      <c r="E41" s="3">
        <f t="shared" si="6"/>
        <v>34.865000000000002</v>
      </c>
      <c r="F41" s="7">
        <v>36318</v>
      </c>
      <c r="G41">
        <v>19</v>
      </c>
      <c r="H41" s="3">
        <f t="shared" si="0"/>
        <v>11.224999999999998</v>
      </c>
      <c r="I41" s="7">
        <v>36348</v>
      </c>
      <c r="J41">
        <v>9.6999999999999993</v>
      </c>
      <c r="K41" s="3">
        <f t="shared" si="1"/>
        <v>-5.1245000000000012</v>
      </c>
      <c r="L41" s="7">
        <v>36379</v>
      </c>
      <c r="M41">
        <v>4.5999999999999996</v>
      </c>
      <c r="N41" s="3">
        <f t="shared" si="2"/>
        <v>-10.581000000000003</v>
      </c>
      <c r="O41" s="7">
        <v>36410</v>
      </c>
      <c r="P41">
        <v>3</v>
      </c>
      <c r="Q41" s="3">
        <f t="shared" si="3"/>
        <v>-7.9850000000000003</v>
      </c>
      <c r="R41" s="7">
        <v>36440</v>
      </c>
      <c r="S41">
        <v>26</v>
      </c>
      <c r="T41" s="3">
        <f t="shared" si="4"/>
        <v>34.940000000000005</v>
      </c>
    </row>
    <row r="42" spans="2:20" x14ac:dyDescent="0.35">
      <c r="B42">
        <f t="shared" si="5"/>
        <v>1999</v>
      </c>
      <c r="C42" s="7">
        <v>36288</v>
      </c>
      <c r="D42">
        <v>32</v>
      </c>
      <c r="E42" s="3">
        <f t="shared" si="6"/>
        <v>33.25</v>
      </c>
      <c r="F42" s="7">
        <v>36319</v>
      </c>
      <c r="G42">
        <v>20</v>
      </c>
      <c r="H42" s="3">
        <f t="shared" si="0"/>
        <v>12.839999999999996</v>
      </c>
      <c r="I42" s="7">
        <v>36349</v>
      </c>
      <c r="J42">
        <v>11</v>
      </c>
      <c r="K42" s="3">
        <f t="shared" si="1"/>
        <v>-3.0249999999999986</v>
      </c>
      <c r="L42" s="7">
        <v>36380</v>
      </c>
      <c r="M42">
        <v>12</v>
      </c>
      <c r="N42" s="3">
        <f t="shared" si="2"/>
        <v>1.3699999999999974</v>
      </c>
      <c r="O42" s="7">
        <v>36411</v>
      </c>
      <c r="P42">
        <v>3.2</v>
      </c>
      <c r="Q42" s="3">
        <f t="shared" si="3"/>
        <v>-7.6619999999999999</v>
      </c>
      <c r="R42" s="7">
        <v>36441</v>
      </c>
      <c r="S42">
        <v>22</v>
      </c>
      <c r="T42" s="3">
        <f t="shared" si="4"/>
        <v>28.48</v>
      </c>
    </row>
    <row r="43" spans="2:20" x14ac:dyDescent="0.35">
      <c r="B43">
        <f t="shared" si="5"/>
        <v>1999</v>
      </c>
      <c r="C43" s="7">
        <v>36289</v>
      </c>
      <c r="D43">
        <v>33</v>
      </c>
      <c r="E43" s="3">
        <f t="shared" si="6"/>
        <v>34.865000000000002</v>
      </c>
      <c r="F43" s="7">
        <v>36320</v>
      </c>
      <c r="G43">
        <v>24</v>
      </c>
      <c r="H43" s="3">
        <f t="shared" si="0"/>
        <v>19.299999999999997</v>
      </c>
      <c r="I43" s="7">
        <v>36350</v>
      </c>
      <c r="J43">
        <v>9.1999999999999993</v>
      </c>
      <c r="K43" s="3">
        <f t="shared" si="1"/>
        <v>-5.9320000000000004</v>
      </c>
      <c r="L43" s="7">
        <v>36381</v>
      </c>
      <c r="M43">
        <v>17</v>
      </c>
      <c r="N43" s="3">
        <f t="shared" si="2"/>
        <v>9.4449999999999967</v>
      </c>
      <c r="O43" s="7">
        <v>36412</v>
      </c>
      <c r="P43">
        <v>3.3</v>
      </c>
      <c r="Q43" s="3">
        <f t="shared" si="3"/>
        <v>-7.5005000000000006</v>
      </c>
      <c r="R43" s="7">
        <v>36442</v>
      </c>
      <c r="S43">
        <v>21</v>
      </c>
      <c r="T43" s="3">
        <f t="shared" si="4"/>
        <v>26.864999999999998</v>
      </c>
    </row>
    <row r="44" spans="2:20" x14ac:dyDescent="0.35">
      <c r="B44">
        <f t="shared" si="5"/>
        <v>1999</v>
      </c>
      <c r="C44" s="7">
        <v>36290</v>
      </c>
      <c r="D44">
        <v>34</v>
      </c>
      <c r="E44" s="3">
        <f t="shared" si="6"/>
        <v>36.479999999999997</v>
      </c>
      <c r="F44" s="7">
        <v>36321</v>
      </c>
      <c r="G44">
        <v>21</v>
      </c>
      <c r="H44" s="3">
        <f t="shared" si="0"/>
        <v>14.454999999999998</v>
      </c>
      <c r="I44" s="7">
        <v>36351</v>
      </c>
      <c r="J44">
        <v>11</v>
      </c>
      <c r="K44" s="3">
        <f t="shared" si="1"/>
        <v>-3.0249999999999986</v>
      </c>
      <c r="L44" s="7">
        <v>36382</v>
      </c>
      <c r="M44">
        <v>12</v>
      </c>
      <c r="N44" s="3">
        <f t="shared" si="2"/>
        <v>1.3699999999999974</v>
      </c>
      <c r="O44" s="7">
        <v>36413</v>
      </c>
      <c r="P44">
        <v>3.4</v>
      </c>
      <c r="Q44" s="3">
        <f t="shared" si="3"/>
        <v>-7.3390000000000004</v>
      </c>
      <c r="R44" s="7">
        <v>36443</v>
      </c>
      <c r="S44">
        <v>20</v>
      </c>
      <c r="T44" s="3">
        <f t="shared" si="4"/>
        <v>25.249999999999996</v>
      </c>
    </row>
    <row r="45" spans="2:20" x14ac:dyDescent="0.35">
      <c r="B45">
        <f t="shared" si="5"/>
        <v>1999</v>
      </c>
      <c r="C45" s="7">
        <v>36291</v>
      </c>
      <c r="D45">
        <v>32</v>
      </c>
      <c r="E45" s="3">
        <f t="shared" si="6"/>
        <v>33.25</v>
      </c>
      <c r="F45" s="7">
        <v>36322</v>
      </c>
      <c r="G45">
        <v>18</v>
      </c>
      <c r="H45" s="3">
        <f t="shared" si="0"/>
        <v>9.61</v>
      </c>
      <c r="I45" s="7">
        <v>36352</v>
      </c>
      <c r="J45">
        <v>11</v>
      </c>
      <c r="K45" s="3">
        <f t="shared" si="1"/>
        <v>-3.0249999999999986</v>
      </c>
      <c r="L45" s="7">
        <v>36383</v>
      </c>
      <c r="M45">
        <v>9.8000000000000007</v>
      </c>
      <c r="N45" s="3">
        <f t="shared" si="2"/>
        <v>-2.1829999999999998</v>
      </c>
      <c r="O45" s="7">
        <v>36414</v>
      </c>
      <c r="P45">
        <v>5</v>
      </c>
      <c r="Q45" s="3">
        <f t="shared" si="3"/>
        <v>-4.7550000000000008</v>
      </c>
      <c r="R45" s="7">
        <v>36444</v>
      </c>
      <c r="S45">
        <v>20</v>
      </c>
      <c r="T45" s="3">
        <f t="shared" si="4"/>
        <v>25.249999999999996</v>
      </c>
    </row>
    <row r="46" spans="2:20" x14ac:dyDescent="0.35">
      <c r="B46">
        <f t="shared" si="5"/>
        <v>1999</v>
      </c>
      <c r="C46" s="7">
        <v>36292</v>
      </c>
      <c r="D46">
        <v>28</v>
      </c>
      <c r="E46" s="3">
        <f t="shared" si="6"/>
        <v>26.79</v>
      </c>
      <c r="F46" s="7">
        <v>36323</v>
      </c>
      <c r="G46">
        <v>17</v>
      </c>
      <c r="H46" s="3">
        <f t="shared" si="0"/>
        <v>7.9949999999999974</v>
      </c>
      <c r="I46" s="7">
        <v>36353</v>
      </c>
      <c r="J46">
        <v>8.9</v>
      </c>
      <c r="K46" s="3">
        <f t="shared" si="1"/>
        <v>-6.4164999999999992</v>
      </c>
      <c r="L46" s="7">
        <v>36384</v>
      </c>
      <c r="M46">
        <v>8.8000000000000007</v>
      </c>
      <c r="N46" s="3">
        <f t="shared" si="2"/>
        <v>-3.798</v>
      </c>
      <c r="O46" s="7">
        <v>36415</v>
      </c>
      <c r="P46">
        <v>4.5</v>
      </c>
      <c r="Q46" s="3">
        <f t="shared" si="3"/>
        <v>-5.5625</v>
      </c>
      <c r="R46" s="7">
        <v>36445</v>
      </c>
      <c r="S46">
        <v>18</v>
      </c>
      <c r="T46" s="3">
        <f t="shared" si="4"/>
        <v>22.02</v>
      </c>
    </row>
    <row r="47" spans="2:20" x14ac:dyDescent="0.35">
      <c r="B47">
        <f t="shared" si="5"/>
        <v>1999</v>
      </c>
      <c r="C47" s="7">
        <v>36293</v>
      </c>
      <c r="D47">
        <v>25</v>
      </c>
      <c r="E47" s="3">
        <f t="shared" si="6"/>
        <v>21.945</v>
      </c>
      <c r="F47" s="7">
        <v>36324</v>
      </c>
      <c r="G47">
        <v>16</v>
      </c>
      <c r="H47" s="3">
        <f t="shared" si="0"/>
        <v>6.379999999999999</v>
      </c>
      <c r="I47" s="7">
        <v>36354</v>
      </c>
      <c r="J47">
        <v>8.1999999999999993</v>
      </c>
      <c r="K47" s="3">
        <f t="shared" si="1"/>
        <v>-7.5470000000000006</v>
      </c>
      <c r="L47" s="7">
        <v>36385</v>
      </c>
      <c r="M47">
        <v>7.7</v>
      </c>
      <c r="N47" s="3">
        <f t="shared" si="2"/>
        <v>-5.5745000000000022</v>
      </c>
      <c r="O47" s="7">
        <v>36416</v>
      </c>
      <c r="P47">
        <v>3.9</v>
      </c>
      <c r="Q47" s="3">
        <f t="shared" si="3"/>
        <v>-6.5315000000000003</v>
      </c>
      <c r="R47" s="7">
        <v>36446</v>
      </c>
      <c r="S47">
        <v>21</v>
      </c>
      <c r="T47" s="3">
        <f t="shared" si="4"/>
        <v>26.864999999999998</v>
      </c>
    </row>
    <row r="48" spans="2:20" x14ac:dyDescent="0.35">
      <c r="B48">
        <f t="shared" si="5"/>
        <v>1999</v>
      </c>
      <c r="C48" s="7">
        <v>36294</v>
      </c>
      <c r="D48">
        <v>23</v>
      </c>
      <c r="E48" s="3">
        <f t="shared" si="6"/>
        <v>18.715000000000003</v>
      </c>
      <c r="F48" s="7">
        <v>36325</v>
      </c>
      <c r="G48">
        <v>15</v>
      </c>
      <c r="H48" s="3">
        <f t="shared" si="0"/>
        <v>4.7650000000000006</v>
      </c>
      <c r="I48" s="7">
        <v>36355</v>
      </c>
      <c r="J48">
        <v>7.8</v>
      </c>
      <c r="K48" s="3">
        <f t="shared" si="1"/>
        <v>-8.1929999999999996</v>
      </c>
      <c r="L48" s="7">
        <v>36386</v>
      </c>
      <c r="M48">
        <v>7</v>
      </c>
      <c r="N48" s="3">
        <f t="shared" si="2"/>
        <v>-6.7050000000000018</v>
      </c>
      <c r="O48" s="7">
        <v>36417</v>
      </c>
      <c r="P48">
        <v>3.7</v>
      </c>
      <c r="Q48" s="3">
        <f t="shared" si="3"/>
        <v>-6.8544999999999998</v>
      </c>
      <c r="R48" s="7">
        <v>36447</v>
      </c>
      <c r="S48">
        <v>27</v>
      </c>
      <c r="T48" s="3">
        <f t="shared" si="4"/>
        <v>36.555</v>
      </c>
    </row>
    <row r="49" spans="2:20" x14ac:dyDescent="0.35">
      <c r="B49">
        <f t="shared" si="5"/>
        <v>1999</v>
      </c>
      <c r="C49" s="7">
        <v>36295</v>
      </c>
      <c r="D49">
        <v>21</v>
      </c>
      <c r="E49" s="3">
        <f t="shared" si="6"/>
        <v>15.484999999999999</v>
      </c>
      <c r="F49" s="7">
        <v>36326</v>
      </c>
      <c r="G49">
        <v>16</v>
      </c>
      <c r="H49" s="3">
        <f t="shared" si="0"/>
        <v>6.379999999999999</v>
      </c>
      <c r="I49" s="7">
        <v>36356</v>
      </c>
      <c r="J49">
        <v>7.4</v>
      </c>
      <c r="K49" s="3">
        <f t="shared" si="1"/>
        <v>-8.8389999999999986</v>
      </c>
      <c r="L49" s="7">
        <v>36387</v>
      </c>
      <c r="M49">
        <v>7.5</v>
      </c>
      <c r="N49" s="3">
        <f t="shared" si="2"/>
        <v>-5.8975000000000009</v>
      </c>
      <c r="O49" s="7">
        <v>36418</v>
      </c>
      <c r="P49">
        <v>3.6</v>
      </c>
      <c r="Q49" s="3">
        <f t="shared" si="3"/>
        <v>-7.016</v>
      </c>
      <c r="R49" s="7">
        <v>36448</v>
      </c>
      <c r="S49">
        <v>36</v>
      </c>
      <c r="T49" s="3">
        <f t="shared" si="4"/>
        <v>51.09</v>
      </c>
    </row>
    <row r="50" spans="2:20" x14ac:dyDescent="0.35">
      <c r="B50">
        <f t="shared" si="5"/>
        <v>1999</v>
      </c>
      <c r="C50" s="7">
        <v>36296</v>
      </c>
      <c r="D50">
        <v>19</v>
      </c>
      <c r="E50" s="3">
        <f t="shared" si="6"/>
        <v>12.254999999999999</v>
      </c>
      <c r="F50" s="7">
        <v>36327</v>
      </c>
      <c r="G50">
        <v>15</v>
      </c>
      <c r="H50" s="3">
        <f t="shared" si="0"/>
        <v>4.7650000000000006</v>
      </c>
      <c r="I50" s="7">
        <v>36357</v>
      </c>
      <c r="J50">
        <v>6.7</v>
      </c>
      <c r="K50" s="3">
        <f t="shared" si="1"/>
        <v>-9.9694999999999983</v>
      </c>
      <c r="L50" s="7">
        <v>36388</v>
      </c>
      <c r="M50">
        <v>7.4</v>
      </c>
      <c r="N50" s="3">
        <f t="shared" si="2"/>
        <v>-6.0590000000000011</v>
      </c>
      <c r="O50" s="7">
        <v>36419</v>
      </c>
      <c r="P50">
        <v>5.2</v>
      </c>
      <c r="Q50" s="3">
        <f t="shared" si="3"/>
        <v>-4.4320000000000004</v>
      </c>
      <c r="R50" s="7">
        <v>36449</v>
      </c>
      <c r="S50">
        <v>35</v>
      </c>
      <c r="T50" s="3">
        <f t="shared" si="4"/>
        <v>49.475000000000001</v>
      </c>
    </row>
    <row r="51" spans="2:20" x14ac:dyDescent="0.35">
      <c r="B51">
        <f t="shared" si="5"/>
        <v>1999</v>
      </c>
      <c r="C51" s="7">
        <v>36297</v>
      </c>
      <c r="D51">
        <v>18</v>
      </c>
      <c r="E51" s="3">
        <f t="shared" si="6"/>
        <v>10.64</v>
      </c>
      <c r="F51" s="7">
        <v>36328</v>
      </c>
      <c r="G51">
        <v>13</v>
      </c>
      <c r="H51" s="3">
        <f t="shared" si="0"/>
        <v>1.5350000000000001</v>
      </c>
      <c r="I51" s="7">
        <v>36358</v>
      </c>
      <c r="J51">
        <v>6.5</v>
      </c>
      <c r="K51" s="3">
        <f t="shared" si="1"/>
        <v>-10.292499999999999</v>
      </c>
      <c r="L51" s="7">
        <v>36389</v>
      </c>
      <c r="M51">
        <v>6.9</v>
      </c>
      <c r="N51" s="3">
        <f t="shared" si="2"/>
        <v>-6.8665000000000003</v>
      </c>
      <c r="O51" s="7">
        <v>36420</v>
      </c>
      <c r="P51">
        <v>50</v>
      </c>
      <c r="Q51" s="3">
        <f t="shared" si="3"/>
        <v>67.92</v>
      </c>
      <c r="R51" s="7">
        <v>36450</v>
      </c>
      <c r="S51">
        <v>33</v>
      </c>
      <c r="T51" s="3">
        <f t="shared" si="4"/>
        <v>46.245000000000005</v>
      </c>
    </row>
    <row r="52" spans="2:20" x14ac:dyDescent="0.35">
      <c r="B52">
        <f t="shared" si="5"/>
        <v>1999</v>
      </c>
      <c r="C52" s="7">
        <v>36298</v>
      </c>
      <c r="D52">
        <v>18</v>
      </c>
      <c r="E52" s="3">
        <f t="shared" si="6"/>
        <v>10.64</v>
      </c>
      <c r="F52" s="7">
        <v>36329</v>
      </c>
      <c r="G52">
        <v>13</v>
      </c>
      <c r="H52" s="3">
        <f t="shared" si="0"/>
        <v>1.5350000000000001</v>
      </c>
      <c r="I52" s="7">
        <v>36359</v>
      </c>
      <c r="J52">
        <v>6.1</v>
      </c>
      <c r="K52" s="3">
        <f t="shared" si="1"/>
        <v>-10.938499999999999</v>
      </c>
      <c r="L52" s="7">
        <v>36390</v>
      </c>
      <c r="M52">
        <v>6.3</v>
      </c>
      <c r="N52" s="3">
        <f t="shared" si="2"/>
        <v>-7.8355000000000015</v>
      </c>
      <c r="O52" s="7">
        <v>36421</v>
      </c>
      <c r="P52">
        <v>63</v>
      </c>
      <c r="Q52" s="3">
        <f t="shared" si="3"/>
        <v>88.915000000000006</v>
      </c>
      <c r="R52" s="7">
        <v>36451</v>
      </c>
      <c r="S52">
        <v>43</v>
      </c>
      <c r="T52" s="3">
        <f t="shared" si="4"/>
        <v>62.394999999999996</v>
      </c>
    </row>
    <row r="53" spans="2:20" x14ac:dyDescent="0.35">
      <c r="B53">
        <f t="shared" si="5"/>
        <v>1999</v>
      </c>
      <c r="C53" s="7">
        <v>36299</v>
      </c>
      <c r="D53">
        <v>17</v>
      </c>
      <c r="E53" s="3">
        <f t="shared" si="6"/>
        <v>9.0249999999999986</v>
      </c>
      <c r="F53" s="7">
        <v>36330</v>
      </c>
      <c r="G53">
        <v>13</v>
      </c>
      <c r="H53" s="3">
        <f t="shared" si="0"/>
        <v>1.5350000000000001</v>
      </c>
      <c r="I53" s="7">
        <v>36360</v>
      </c>
      <c r="J53">
        <v>6</v>
      </c>
      <c r="K53" s="3">
        <f t="shared" si="1"/>
        <v>-11.1</v>
      </c>
      <c r="L53" s="7">
        <v>36391</v>
      </c>
      <c r="M53">
        <v>5.8</v>
      </c>
      <c r="N53" s="3">
        <f t="shared" si="2"/>
        <v>-8.6430000000000025</v>
      </c>
      <c r="O53" s="7">
        <v>36422</v>
      </c>
      <c r="P53">
        <v>58</v>
      </c>
      <c r="Q53" s="3">
        <f t="shared" si="3"/>
        <v>80.84</v>
      </c>
      <c r="R53" s="7">
        <v>36452</v>
      </c>
      <c r="S53">
        <v>49</v>
      </c>
      <c r="T53" s="3">
        <f t="shared" si="4"/>
        <v>72.085000000000008</v>
      </c>
    </row>
    <row r="54" spans="2:20" x14ac:dyDescent="0.35">
      <c r="B54">
        <f t="shared" si="5"/>
        <v>1999</v>
      </c>
      <c r="C54" s="7">
        <v>36300</v>
      </c>
      <c r="D54">
        <v>60</v>
      </c>
      <c r="E54" s="3">
        <f t="shared" si="6"/>
        <v>78.47</v>
      </c>
      <c r="F54" s="7">
        <v>36331</v>
      </c>
      <c r="G54">
        <v>12</v>
      </c>
      <c r="H54" s="3">
        <f t="shared" si="0"/>
        <v>-8.0000000000001847E-2</v>
      </c>
      <c r="I54" s="7">
        <v>36361</v>
      </c>
      <c r="J54">
        <v>5.8</v>
      </c>
      <c r="K54" s="3">
        <f t="shared" si="1"/>
        <v>-11.423</v>
      </c>
      <c r="L54" s="7">
        <v>36392</v>
      </c>
      <c r="M54">
        <v>5.3</v>
      </c>
      <c r="N54" s="3">
        <f t="shared" si="2"/>
        <v>-9.4505000000000017</v>
      </c>
      <c r="O54" s="7">
        <v>36423</v>
      </c>
      <c r="P54">
        <v>46</v>
      </c>
      <c r="Q54" s="3">
        <f t="shared" si="3"/>
        <v>61.460000000000008</v>
      </c>
      <c r="R54" s="7">
        <v>36453</v>
      </c>
      <c r="S54">
        <v>50</v>
      </c>
      <c r="T54" s="3">
        <f t="shared" si="4"/>
        <v>73.7</v>
      </c>
    </row>
    <row r="55" spans="2:20" x14ac:dyDescent="0.35">
      <c r="B55">
        <f t="shared" si="5"/>
        <v>1999</v>
      </c>
      <c r="C55" s="7">
        <v>36301</v>
      </c>
      <c r="D55">
        <v>87</v>
      </c>
      <c r="E55" s="3">
        <f t="shared" si="6"/>
        <v>122.07499999999999</v>
      </c>
      <c r="F55" s="7">
        <v>36332</v>
      </c>
      <c r="G55">
        <v>11</v>
      </c>
      <c r="H55" s="3">
        <f t="shared" si="0"/>
        <v>-1.6950000000000003</v>
      </c>
      <c r="I55" s="7">
        <v>36362</v>
      </c>
      <c r="J55">
        <v>6.3</v>
      </c>
      <c r="K55" s="3">
        <f t="shared" si="1"/>
        <v>-10.615499999999999</v>
      </c>
      <c r="L55" s="7">
        <v>36393</v>
      </c>
      <c r="M55">
        <v>4.9000000000000004</v>
      </c>
      <c r="N55" s="3">
        <f t="shared" si="2"/>
        <v>-10.096500000000001</v>
      </c>
      <c r="O55" s="7">
        <v>36424</v>
      </c>
      <c r="P55">
        <v>33</v>
      </c>
      <c r="Q55" s="3">
        <f t="shared" si="3"/>
        <v>40.465000000000003</v>
      </c>
      <c r="R55" s="7">
        <v>36454</v>
      </c>
      <c r="S55">
        <v>52</v>
      </c>
      <c r="T55" s="3">
        <f t="shared" si="4"/>
        <v>76.930000000000007</v>
      </c>
    </row>
    <row r="56" spans="2:20" x14ac:dyDescent="0.35">
      <c r="B56">
        <f t="shared" si="5"/>
        <v>1999</v>
      </c>
      <c r="C56" s="7">
        <v>36302</v>
      </c>
      <c r="D56">
        <v>74</v>
      </c>
      <c r="E56" s="3">
        <f t="shared" si="6"/>
        <v>101.08000000000001</v>
      </c>
      <c r="F56" s="7">
        <v>36333</v>
      </c>
      <c r="G56">
        <v>11</v>
      </c>
      <c r="H56" s="3">
        <f t="shared" si="0"/>
        <v>-1.6950000000000003</v>
      </c>
      <c r="I56" s="7">
        <v>36363</v>
      </c>
      <c r="J56">
        <v>4.2</v>
      </c>
      <c r="K56" s="3">
        <f t="shared" si="1"/>
        <v>-14.006999999999998</v>
      </c>
      <c r="L56" s="7">
        <v>36394</v>
      </c>
      <c r="M56">
        <v>5</v>
      </c>
      <c r="N56" s="3">
        <f t="shared" si="2"/>
        <v>-9.9350000000000023</v>
      </c>
      <c r="O56" s="7">
        <v>36425</v>
      </c>
      <c r="P56">
        <v>82</v>
      </c>
      <c r="Q56" s="3">
        <f t="shared" si="3"/>
        <v>119.60000000000001</v>
      </c>
      <c r="R56" s="7">
        <v>36455</v>
      </c>
      <c r="S56">
        <v>50</v>
      </c>
      <c r="T56" s="3">
        <f t="shared" si="4"/>
        <v>73.7</v>
      </c>
    </row>
    <row r="57" spans="2:20" x14ac:dyDescent="0.35">
      <c r="B57">
        <f t="shared" si="5"/>
        <v>1999</v>
      </c>
      <c r="C57" s="7">
        <v>36303</v>
      </c>
      <c r="D57">
        <v>60</v>
      </c>
      <c r="E57" s="3">
        <f t="shared" si="6"/>
        <v>78.47</v>
      </c>
      <c r="F57" s="7">
        <v>36334</v>
      </c>
      <c r="G57">
        <v>12</v>
      </c>
      <c r="H57" s="3">
        <f t="shared" si="0"/>
        <v>-8.0000000000001847E-2</v>
      </c>
      <c r="I57" s="7">
        <v>36364</v>
      </c>
      <c r="J57">
        <v>4.8</v>
      </c>
      <c r="K57" s="3">
        <f t="shared" si="1"/>
        <v>-13.038</v>
      </c>
      <c r="L57" s="7">
        <v>36395</v>
      </c>
      <c r="M57">
        <v>4.8</v>
      </c>
      <c r="N57" s="3">
        <f t="shared" si="2"/>
        <v>-10.258000000000003</v>
      </c>
      <c r="O57" s="7">
        <v>36426</v>
      </c>
      <c r="P57">
        <v>192</v>
      </c>
      <c r="Q57" s="3">
        <f t="shared" si="3"/>
        <v>297.25</v>
      </c>
      <c r="R57" s="7">
        <v>36456</v>
      </c>
      <c r="S57">
        <v>54</v>
      </c>
      <c r="T57" s="3">
        <f t="shared" si="4"/>
        <v>80.16</v>
      </c>
    </row>
    <row r="58" spans="2:20" x14ac:dyDescent="0.35">
      <c r="B58">
        <f t="shared" si="5"/>
        <v>1999</v>
      </c>
      <c r="C58" s="7">
        <v>36304</v>
      </c>
      <c r="D58">
        <v>51</v>
      </c>
      <c r="E58" s="3">
        <f t="shared" si="6"/>
        <v>63.934999999999995</v>
      </c>
      <c r="F58" s="7">
        <v>36335</v>
      </c>
      <c r="G58">
        <v>12</v>
      </c>
      <c r="H58" s="3">
        <f t="shared" si="0"/>
        <v>-8.0000000000001847E-2</v>
      </c>
      <c r="I58" s="7">
        <v>36365</v>
      </c>
      <c r="J58">
        <v>4.5999999999999996</v>
      </c>
      <c r="K58" s="3">
        <f t="shared" si="1"/>
        <v>-13.361000000000001</v>
      </c>
      <c r="L58" s="7">
        <v>36396</v>
      </c>
      <c r="M58">
        <v>4.7</v>
      </c>
      <c r="N58" s="3">
        <f t="shared" si="2"/>
        <v>-10.419500000000001</v>
      </c>
      <c r="O58" s="7">
        <v>36427</v>
      </c>
      <c r="P58">
        <v>202</v>
      </c>
      <c r="Q58" s="3">
        <f t="shared" si="3"/>
        <v>313.40000000000003</v>
      </c>
      <c r="R58" s="7">
        <v>36457</v>
      </c>
      <c r="S58">
        <v>63</v>
      </c>
      <c r="T58" s="3">
        <f t="shared" si="4"/>
        <v>94.695000000000007</v>
      </c>
    </row>
    <row r="59" spans="2:20" x14ac:dyDescent="0.35">
      <c r="B59">
        <f t="shared" si="5"/>
        <v>1999</v>
      </c>
      <c r="C59" s="7">
        <v>36305</v>
      </c>
      <c r="D59">
        <v>85</v>
      </c>
      <c r="E59" s="3">
        <f t="shared" si="6"/>
        <v>118.845</v>
      </c>
      <c r="F59" s="7">
        <v>36336</v>
      </c>
      <c r="G59">
        <v>11</v>
      </c>
      <c r="H59" s="3">
        <f t="shared" si="0"/>
        <v>-1.6950000000000003</v>
      </c>
      <c r="I59" s="7">
        <v>36366</v>
      </c>
      <c r="J59">
        <v>4.7</v>
      </c>
      <c r="K59" s="3">
        <f t="shared" si="1"/>
        <v>-13.199499999999999</v>
      </c>
      <c r="L59" s="7">
        <v>36397</v>
      </c>
      <c r="M59">
        <v>4.3</v>
      </c>
      <c r="N59" s="3">
        <f t="shared" si="2"/>
        <v>-11.065500000000002</v>
      </c>
      <c r="O59" s="7">
        <v>36428</v>
      </c>
      <c r="P59">
        <v>135</v>
      </c>
      <c r="Q59" s="3">
        <f t="shared" si="3"/>
        <v>205.19499999999999</v>
      </c>
      <c r="R59" s="7">
        <v>36458</v>
      </c>
      <c r="S59">
        <v>60</v>
      </c>
      <c r="T59" s="3">
        <f t="shared" si="4"/>
        <v>89.850000000000009</v>
      </c>
    </row>
    <row r="60" spans="2:20" x14ac:dyDescent="0.35">
      <c r="B60">
        <f t="shared" si="5"/>
        <v>1999</v>
      </c>
      <c r="C60" s="7">
        <v>36306</v>
      </c>
      <c r="D60">
        <v>92</v>
      </c>
      <c r="E60" s="3">
        <f t="shared" si="6"/>
        <v>130.15</v>
      </c>
      <c r="F60" s="7">
        <v>36337</v>
      </c>
      <c r="G60">
        <v>11</v>
      </c>
      <c r="H60" s="3">
        <f t="shared" si="0"/>
        <v>-1.6950000000000003</v>
      </c>
      <c r="I60" s="7">
        <v>36367</v>
      </c>
      <c r="J60">
        <v>5</v>
      </c>
      <c r="K60" s="3">
        <f t="shared" si="1"/>
        <v>-12.715</v>
      </c>
      <c r="L60" s="7">
        <v>36398</v>
      </c>
      <c r="M60">
        <v>4.0999999999999996</v>
      </c>
      <c r="N60" s="3">
        <f t="shared" si="2"/>
        <v>-11.388500000000002</v>
      </c>
      <c r="O60" s="7">
        <v>36429</v>
      </c>
      <c r="P60">
        <v>92</v>
      </c>
      <c r="Q60" s="3">
        <f t="shared" si="3"/>
        <v>135.75</v>
      </c>
      <c r="R60" s="7">
        <v>36459</v>
      </c>
      <c r="S60">
        <v>52</v>
      </c>
      <c r="T60" s="3">
        <f t="shared" si="4"/>
        <v>76.930000000000007</v>
      </c>
    </row>
    <row r="61" spans="2:20" x14ac:dyDescent="0.35">
      <c r="B61">
        <f t="shared" si="5"/>
        <v>1999</v>
      </c>
      <c r="C61" s="7">
        <v>36307</v>
      </c>
      <c r="D61">
        <v>80</v>
      </c>
      <c r="E61" s="3">
        <f t="shared" si="6"/>
        <v>110.76999999999998</v>
      </c>
      <c r="F61" s="7">
        <v>36338</v>
      </c>
      <c r="G61">
        <v>10</v>
      </c>
      <c r="H61" s="3">
        <f t="shared" si="0"/>
        <v>-3.3100000000000023</v>
      </c>
      <c r="I61" s="7">
        <v>36368</v>
      </c>
      <c r="J61">
        <v>6.4</v>
      </c>
      <c r="K61" s="3">
        <f t="shared" si="1"/>
        <v>-10.453999999999999</v>
      </c>
      <c r="L61" s="7">
        <v>36399</v>
      </c>
      <c r="M61">
        <v>4.0999999999999996</v>
      </c>
      <c r="N61" s="3">
        <f t="shared" si="2"/>
        <v>-11.388500000000002</v>
      </c>
      <c r="O61" s="7">
        <v>36430</v>
      </c>
      <c r="P61">
        <v>67</v>
      </c>
      <c r="Q61" s="3">
        <f t="shared" si="3"/>
        <v>95.375</v>
      </c>
      <c r="R61" s="7">
        <v>36460</v>
      </c>
      <c r="S61">
        <v>46</v>
      </c>
      <c r="T61" s="3">
        <f t="shared" si="4"/>
        <v>67.240000000000009</v>
      </c>
    </row>
    <row r="62" spans="2:20" x14ac:dyDescent="0.35">
      <c r="B62">
        <f t="shared" si="5"/>
        <v>1999</v>
      </c>
      <c r="C62" s="7">
        <v>36308</v>
      </c>
      <c r="D62">
        <v>67</v>
      </c>
      <c r="E62" s="3">
        <f t="shared" si="6"/>
        <v>89.775000000000006</v>
      </c>
      <c r="F62" s="7">
        <v>36339</v>
      </c>
      <c r="G62">
        <v>10</v>
      </c>
      <c r="H62" s="3">
        <f t="shared" si="0"/>
        <v>-3.3100000000000023</v>
      </c>
      <c r="I62" s="7">
        <v>36369</v>
      </c>
      <c r="J62">
        <v>7.2</v>
      </c>
      <c r="K62" s="3">
        <f t="shared" si="1"/>
        <v>-9.161999999999999</v>
      </c>
      <c r="L62" s="7">
        <v>36400</v>
      </c>
      <c r="M62">
        <v>4.0999999999999996</v>
      </c>
      <c r="N62" s="3">
        <f t="shared" si="2"/>
        <v>-11.388500000000002</v>
      </c>
      <c r="O62" s="7">
        <v>36431</v>
      </c>
      <c r="P62">
        <v>53</v>
      </c>
      <c r="Q62" s="3">
        <f t="shared" si="3"/>
        <v>72.765000000000001</v>
      </c>
      <c r="R62" s="7">
        <v>36461</v>
      </c>
      <c r="S62">
        <v>40</v>
      </c>
      <c r="T62" s="3">
        <f t="shared" si="4"/>
        <v>57.55</v>
      </c>
    </row>
    <row r="63" spans="2:20" x14ac:dyDescent="0.35">
      <c r="B63">
        <f t="shared" si="5"/>
        <v>1999</v>
      </c>
      <c r="C63" s="7">
        <v>36309</v>
      </c>
      <c r="D63">
        <v>55</v>
      </c>
      <c r="E63" s="3">
        <f t="shared" si="6"/>
        <v>70.39500000000001</v>
      </c>
      <c r="F63" s="7">
        <v>36340</v>
      </c>
      <c r="G63">
        <v>11</v>
      </c>
      <c r="H63" s="3">
        <f t="shared" si="0"/>
        <v>-1.6950000000000003</v>
      </c>
      <c r="I63" s="7">
        <v>36370</v>
      </c>
      <c r="J63">
        <v>6.5</v>
      </c>
      <c r="K63" s="3">
        <f t="shared" si="1"/>
        <v>-10.292499999999999</v>
      </c>
      <c r="L63" s="7">
        <v>36401</v>
      </c>
      <c r="M63">
        <v>3.9</v>
      </c>
      <c r="N63" s="3">
        <f t="shared" si="2"/>
        <v>-11.711500000000001</v>
      </c>
      <c r="O63" s="7">
        <v>36432</v>
      </c>
      <c r="P63">
        <v>43</v>
      </c>
      <c r="Q63" s="3">
        <f t="shared" si="3"/>
        <v>56.614999999999995</v>
      </c>
      <c r="R63" s="7">
        <v>36462</v>
      </c>
      <c r="S63">
        <v>34</v>
      </c>
      <c r="T63" s="3">
        <f t="shared" si="4"/>
        <v>47.86</v>
      </c>
    </row>
    <row r="64" spans="2:20" x14ac:dyDescent="0.35">
      <c r="B64">
        <f t="shared" si="5"/>
        <v>1999</v>
      </c>
      <c r="C64" s="7">
        <v>36310</v>
      </c>
      <c r="D64">
        <v>46</v>
      </c>
      <c r="E64" s="3">
        <f t="shared" si="6"/>
        <v>55.860000000000007</v>
      </c>
      <c r="F64" s="7">
        <v>36341</v>
      </c>
      <c r="G64">
        <v>11</v>
      </c>
      <c r="H64" s="3">
        <f t="shared" si="0"/>
        <v>-1.6950000000000003</v>
      </c>
      <c r="I64" s="7">
        <v>36371</v>
      </c>
      <c r="J64">
        <v>6</v>
      </c>
      <c r="K64" s="3">
        <f t="shared" si="1"/>
        <v>-11.1</v>
      </c>
      <c r="L64" s="7">
        <v>36402</v>
      </c>
      <c r="M64">
        <v>3.8</v>
      </c>
      <c r="N64" s="3">
        <f t="shared" si="2"/>
        <v>-11.873000000000001</v>
      </c>
      <c r="O64" s="7">
        <v>36433</v>
      </c>
      <c r="P64">
        <v>35</v>
      </c>
      <c r="Q64" s="3">
        <f t="shared" si="3"/>
        <v>43.695</v>
      </c>
      <c r="R64" s="7">
        <v>36463</v>
      </c>
      <c r="S64">
        <v>30</v>
      </c>
      <c r="T64" s="3">
        <f t="shared" si="4"/>
        <v>41.400000000000006</v>
      </c>
    </row>
    <row r="65" spans="2:20" x14ac:dyDescent="0.35">
      <c r="B65">
        <f t="shared" si="5"/>
        <v>1999</v>
      </c>
      <c r="C65" s="7">
        <v>36311</v>
      </c>
      <c r="D65">
        <v>39</v>
      </c>
      <c r="E65" s="3">
        <f t="shared" si="6"/>
        <v>44.555</v>
      </c>
      <c r="H65" s="3" t="str">
        <f t="shared" si="0"/>
        <v/>
      </c>
      <c r="I65" s="7">
        <v>36372</v>
      </c>
      <c r="J65">
        <v>5.4</v>
      </c>
      <c r="K65" s="3">
        <f t="shared" si="1"/>
        <v>-12.068999999999999</v>
      </c>
      <c r="L65" s="7">
        <v>36403</v>
      </c>
      <c r="M65">
        <v>3.8</v>
      </c>
      <c r="N65" s="3">
        <f t="shared" si="2"/>
        <v>-11.873000000000001</v>
      </c>
      <c r="Q65" s="3" t="str">
        <f t="shared" si="3"/>
        <v/>
      </c>
      <c r="R65" s="7">
        <v>36464</v>
      </c>
      <c r="S65">
        <v>28</v>
      </c>
      <c r="T65" s="3">
        <f t="shared" si="4"/>
        <v>38.17</v>
      </c>
    </row>
    <row r="66" spans="2:20" x14ac:dyDescent="0.35">
      <c r="B66">
        <f t="shared" si="5"/>
        <v>2000</v>
      </c>
      <c r="C66" s="7">
        <v>36647</v>
      </c>
      <c r="D66">
        <v>94</v>
      </c>
      <c r="E66" s="3">
        <f t="shared" si="6"/>
        <v>133.38</v>
      </c>
      <c r="F66" s="7">
        <v>36678</v>
      </c>
      <c r="G66">
        <v>46</v>
      </c>
      <c r="H66" s="3">
        <f t="shared" si="0"/>
        <v>54.830000000000005</v>
      </c>
      <c r="I66" s="7">
        <v>36708</v>
      </c>
      <c r="J66">
        <v>17</v>
      </c>
      <c r="K66" s="3">
        <f t="shared" si="1"/>
        <v>6.6649999999999991</v>
      </c>
      <c r="L66" s="7">
        <v>36739</v>
      </c>
      <c r="M66">
        <v>9.4</v>
      </c>
      <c r="N66" s="3">
        <f t="shared" si="2"/>
        <v>-2.8290000000000006</v>
      </c>
      <c r="O66" s="7">
        <v>36770</v>
      </c>
      <c r="P66">
        <v>5.5</v>
      </c>
      <c r="Q66" s="3">
        <f t="shared" si="3"/>
        <v>-3.9474999999999998</v>
      </c>
      <c r="R66" s="7">
        <v>36800</v>
      </c>
      <c r="S66">
        <v>2.9</v>
      </c>
      <c r="T66" s="3">
        <f t="shared" si="4"/>
        <v>-2.3665000000000003</v>
      </c>
    </row>
    <row r="67" spans="2:20" x14ac:dyDescent="0.35">
      <c r="B67">
        <f t="shared" si="5"/>
        <v>2000</v>
      </c>
      <c r="C67" s="7">
        <v>36648</v>
      </c>
      <c r="D67">
        <v>85</v>
      </c>
      <c r="E67" s="3">
        <f t="shared" si="6"/>
        <v>118.845</v>
      </c>
      <c r="F67" s="7">
        <v>36679</v>
      </c>
      <c r="G67">
        <v>41</v>
      </c>
      <c r="H67" s="3">
        <f t="shared" si="0"/>
        <v>46.755000000000003</v>
      </c>
      <c r="I67" s="7">
        <v>36709</v>
      </c>
      <c r="J67">
        <v>15</v>
      </c>
      <c r="K67" s="3">
        <f t="shared" si="1"/>
        <v>3.4350000000000023</v>
      </c>
      <c r="L67" s="7">
        <v>36740</v>
      </c>
      <c r="M67">
        <v>9.8000000000000007</v>
      </c>
      <c r="N67" s="3">
        <f t="shared" si="2"/>
        <v>-2.1829999999999998</v>
      </c>
      <c r="O67" s="7">
        <v>36771</v>
      </c>
      <c r="P67">
        <v>7.8</v>
      </c>
      <c r="Q67" s="3">
        <f t="shared" si="3"/>
        <v>-0.23300000000000054</v>
      </c>
      <c r="R67" s="7">
        <v>36801</v>
      </c>
      <c r="S67">
        <v>2.9</v>
      </c>
      <c r="T67" s="3">
        <f t="shared" si="4"/>
        <v>-2.3665000000000003</v>
      </c>
    </row>
    <row r="68" spans="2:20" x14ac:dyDescent="0.35">
      <c r="B68">
        <f t="shared" si="5"/>
        <v>2000</v>
      </c>
      <c r="C68" s="7">
        <v>36649</v>
      </c>
      <c r="D68">
        <v>74</v>
      </c>
      <c r="E68" s="3">
        <f t="shared" si="6"/>
        <v>101.08000000000001</v>
      </c>
      <c r="F68" s="7">
        <v>36680</v>
      </c>
      <c r="G68">
        <v>38</v>
      </c>
      <c r="H68" s="3">
        <f t="shared" ref="H68:H131" si="7">IF(ISBLANK(G68),"",(G68*H$3)+H$2)</f>
        <v>41.91</v>
      </c>
      <c r="I68" s="7">
        <v>36710</v>
      </c>
      <c r="J68">
        <v>14</v>
      </c>
      <c r="K68" s="3">
        <f t="shared" ref="K68:K131" si="8">IF(ISBLANK(J68),"",(J68*K$3)+K$2)</f>
        <v>1.8200000000000003</v>
      </c>
      <c r="L68" s="7">
        <v>36741</v>
      </c>
      <c r="M68">
        <v>9.4</v>
      </c>
      <c r="N68" s="3">
        <f t="shared" ref="N68:N131" si="9">IF(ISBLANK(M68),"",(M68*N$3)+N$2)</f>
        <v>-2.8290000000000006</v>
      </c>
      <c r="O68" s="7">
        <v>36772</v>
      </c>
      <c r="P68">
        <v>10</v>
      </c>
      <c r="Q68" s="3">
        <f t="shared" ref="Q68:Q131" si="10">IF(ISBLANK(P68),"",(P68*Q$3)+Q$2)</f>
        <v>3.3199999999999985</v>
      </c>
      <c r="R68" s="7">
        <v>36802</v>
      </c>
      <c r="S68">
        <v>2.9</v>
      </c>
      <c r="T68" s="3">
        <f t="shared" ref="T68:T131" si="11">IF(ISBLANK(S68),"",(S68*T$3)+T$2)</f>
        <v>-2.3665000000000003</v>
      </c>
    </row>
    <row r="69" spans="2:20" x14ac:dyDescent="0.35">
      <c r="B69">
        <f t="shared" ref="B69:B132" si="12">YEAR(L69)</f>
        <v>2000</v>
      </c>
      <c r="C69" s="7">
        <v>36650</v>
      </c>
      <c r="D69">
        <v>65</v>
      </c>
      <c r="E69" s="3">
        <f t="shared" ref="E69:E132" si="13">IF(ISBLANK(D69),"",(D69*E$3)+E$2)</f>
        <v>86.544999999999987</v>
      </c>
      <c r="F69" s="7">
        <v>36681</v>
      </c>
      <c r="G69">
        <v>32</v>
      </c>
      <c r="H69" s="3">
        <f t="shared" si="7"/>
        <v>32.22</v>
      </c>
      <c r="I69" s="7">
        <v>36711</v>
      </c>
      <c r="J69">
        <v>15</v>
      </c>
      <c r="K69" s="3">
        <f t="shared" si="8"/>
        <v>3.4350000000000023</v>
      </c>
      <c r="L69" s="7">
        <v>36742</v>
      </c>
      <c r="M69">
        <v>9.1</v>
      </c>
      <c r="N69" s="3">
        <f t="shared" si="9"/>
        <v>-3.313500000000003</v>
      </c>
      <c r="O69" s="7">
        <v>36773</v>
      </c>
      <c r="P69">
        <v>9.8000000000000007</v>
      </c>
      <c r="Q69" s="3">
        <f t="shared" si="10"/>
        <v>2.9970000000000017</v>
      </c>
      <c r="R69" s="7">
        <v>36803</v>
      </c>
      <c r="S69">
        <v>2.7</v>
      </c>
      <c r="T69" s="3">
        <f t="shared" si="11"/>
        <v>-2.6894999999999998</v>
      </c>
    </row>
    <row r="70" spans="2:20" x14ac:dyDescent="0.35">
      <c r="B70">
        <f t="shared" si="12"/>
        <v>2000</v>
      </c>
      <c r="C70" s="7">
        <v>36651</v>
      </c>
      <c r="D70">
        <v>62</v>
      </c>
      <c r="E70" s="3">
        <f t="shared" si="13"/>
        <v>81.699999999999989</v>
      </c>
      <c r="F70" s="7">
        <v>36682</v>
      </c>
      <c r="G70">
        <v>30</v>
      </c>
      <c r="H70" s="3">
        <f t="shared" si="7"/>
        <v>28.990000000000002</v>
      </c>
      <c r="I70" s="7">
        <v>36712</v>
      </c>
      <c r="J70">
        <v>16</v>
      </c>
      <c r="K70" s="3">
        <f t="shared" si="8"/>
        <v>5.0500000000000007</v>
      </c>
      <c r="L70" s="7">
        <v>36743</v>
      </c>
      <c r="M70">
        <v>8.6</v>
      </c>
      <c r="N70" s="3">
        <f t="shared" si="9"/>
        <v>-4.1210000000000022</v>
      </c>
      <c r="O70" s="7">
        <v>36774</v>
      </c>
      <c r="P70">
        <v>9.5</v>
      </c>
      <c r="Q70" s="3">
        <f t="shared" si="10"/>
        <v>2.5124999999999993</v>
      </c>
      <c r="R70" s="7">
        <v>36804</v>
      </c>
      <c r="S70">
        <v>2.7</v>
      </c>
      <c r="T70" s="3">
        <f t="shared" si="11"/>
        <v>-2.6894999999999998</v>
      </c>
    </row>
    <row r="71" spans="2:20" x14ac:dyDescent="0.35">
      <c r="B71">
        <f t="shared" si="12"/>
        <v>2000</v>
      </c>
      <c r="C71" s="7">
        <v>36652</v>
      </c>
      <c r="D71">
        <v>58</v>
      </c>
      <c r="E71" s="3">
        <f t="shared" si="13"/>
        <v>75.240000000000009</v>
      </c>
      <c r="F71" s="7">
        <v>36683</v>
      </c>
      <c r="G71">
        <v>28</v>
      </c>
      <c r="H71" s="3">
        <f t="shared" si="7"/>
        <v>25.759999999999998</v>
      </c>
      <c r="I71" s="7">
        <v>36713</v>
      </c>
      <c r="J71">
        <v>14</v>
      </c>
      <c r="K71" s="3">
        <f t="shared" si="8"/>
        <v>1.8200000000000003</v>
      </c>
      <c r="L71" s="7">
        <v>36744</v>
      </c>
      <c r="M71">
        <v>8.1999999999999993</v>
      </c>
      <c r="N71" s="3">
        <f t="shared" si="9"/>
        <v>-4.767000000000003</v>
      </c>
      <c r="O71" s="7">
        <v>36775</v>
      </c>
      <c r="P71">
        <v>8.3000000000000007</v>
      </c>
      <c r="Q71" s="3">
        <f t="shared" si="10"/>
        <v>0.57450000000000045</v>
      </c>
      <c r="R71" s="7">
        <v>36805</v>
      </c>
      <c r="S71">
        <v>6</v>
      </c>
      <c r="T71" s="3">
        <f t="shared" si="11"/>
        <v>2.6399999999999997</v>
      </c>
    </row>
    <row r="72" spans="2:20" x14ac:dyDescent="0.35">
      <c r="B72">
        <f t="shared" si="12"/>
        <v>2000</v>
      </c>
      <c r="C72" s="7">
        <v>36653</v>
      </c>
      <c r="D72">
        <v>54</v>
      </c>
      <c r="E72" s="3">
        <f t="shared" si="13"/>
        <v>68.78</v>
      </c>
      <c r="F72" s="7">
        <v>36684</v>
      </c>
      <c r="G72">
        <v>38</v>
      </c>
      <c r="H72" s="3">
        <f t="shared" si="7"/>
        <v>41.91</v>
      </c>
      <c r="I72" s="7">
        <v>36714</v>
      </c>
      <c r="J72">
        <v>13</v>
      </c>
      <c r="K72" s="3">
        <f t="shared" si="8"/>
        <v>0.20500000000000185</v>
      </c>
      <c r="L72" s="7">
        <v>36745</v>
      </c>
      <c r="M72">
        <v>8.1999999999999993</v>
      </c>
      <c r="N72" s="3">
        <f t="shared" si="9"/>
        <v>-4.767000000000003</v>
      </c>
      <c r="O72" s="7">
        <v>36776</v>
      </c>
      <c r="P72">
        <v>7.6</v>
      </c>
      <c r="Q72" s="3">
        <f t="shared" si="10"/>
        <v>-0.55600000000000094</v>
      </c>
      <c r="R72" s="7">
        <v>36806</v>
      </c>
      <c r="S72">
        <v>9</v>
      </c>
      <c r="T72" s="3">
        <f t="shared" si="11"/>
        <v>7.4850000000000003</v>
      </c>
    </row>
    <row r="73" spans="2:20" x14ac:dyDescent="0.35">
      <c r="B73">
        <f t="shared" si="12"/>
        <v>2000</v>
      </c>
      <c r="C73" s="7">
        <v>36654</v>
      </c>
      <c r="D73">
        <v>54</v>
      </c>
      <c r="E73" s="3">
        <f t="shared" si="13"/>
        <v>68.78</v>
      </c>
      <c r="F73" s="7">
        <v>36685</v>
      </c>
      <c r="G73">
        <v>41</v>
      </c>
      <c r="H73" s="3">
        <f t="shared" si="7"/>
        <v>46.755000000000003</v>
      </c>
      <c r="I73" s="7">
        <v>36715</v>
      </c>
      <c r="J73">
        <v>13</v>
      </c>
      <c r="K73" s="3">
        <f t="shared" si="8"/>
        <v>0.20500000000000185</v>
      </c>
      <c r="L73" s="7">
        <v>36746</v>
      </c>
      <c r="M73">
        <v>8.6999999999999993</v>
      </c>
      <c r="N73" s="3">
        <f t="shared" si="9"/>
        <v>-3.959500000000002</v>
      </c>
      <c r="O73" s="7">
        <v>36777</v>
      </c>
      <c r="P73">
        <v>7</v>
      </c>
      <c r="Q73" s="3">
        <f t="shared" si="10"/>
        <v>-1.5250000000000004</v>
      </c>
      <c r="R73" s="7">
        <v>36807</v>
      </c>
      <c r="S73">
        <v>8.5</v>
      </c>
      <c r="T73" s="3">
        <f t="shared" si="11"/>
        <v>6.6774999999999993</v>
      </c>
    </row>
    <row r="74" spans="2:20" x14ac:dyDescent="0.35">
      <c r="B74">
        <f t="shared" si="12"/>
        <v>2000</v>
      </c>
      <c r="C74" s="7">
        <v>36655</v>
      </c>
      <c r="D74">
        <v>54</v>
      </c>
      <c r="E74" s="3">
        <f t="shared" si="13"/>
        <v>68.78</v>
      </c>
      <c r="F74" s="7">
        <v>36686</v>
      </c>
      <c r="G74">
        <v>39</v>
      </c>
      <c r="H74" s="3">
        <f t="shared" si="7"/>
        <v>43.524999999999999</v>
      </c>
      <c r="I74" s="7">
        <v>36716</v>
      </c>
      <c r="J74">
        <v>13</v>
      </c>
      <c r="K74" s="3">
        <f t="shared" si="8"/>
        <v>0.20500000000000185</v>
      </c>
      <c r="L74" s="7">
        <v>36747</v>
      </c>
      <c r="M74">
        <v>8.4</v>
      </c>
      <c r="N74" s="3">
        <f t="shared" si="9"/>
        <v>-4.4440000000000008</v>
      </c>
      <c r="O74" s="7">
        <v>36778</v>
      </c>
      <c r="P74">
        <v>6.3</v>
      </c>
      <c r="Q74" s="3">
        <f t="shared" si="10"/>
        <v>-2.6555</v>
      </c>
      <c r="R74" s="7">
        <v>36808</v>
      </c>
      <c r="S74">
        <v>9</v>
      </c>
      <c r="T74" s="3">
        <f t="shared" si="11"/>
        <v>7.4850000000000003</v>
      </c>
    </row>
    <row r="75" spans="2:20" x14ac:dyDescent="0.35">
      <c r="B75">
        <f t="shared" si="12"/>
        <v>2000</v>
      </c>
      <c r="C75" s="7">
        <v>36656</v>
      </c>
      <c r="D75">
        <v>59</v>
      </c>
      <c r="E75" s="3">
        <f t="shared" si="13"/>
        <v>76.85499999999999</v>
      </c>
      <c r="F75" s="7">
        <v>36687</v>
      </c>
      <c r="G75">
        <v>34</v>
      </c>
      <c r="H75" s="3">
        <f t="shared" si="7"/>
        <v>35.449999999999996</v>
      </c>
      <c r="I75" s="7">
        <v>36717</v>
      </c>
      <c r="J75">
        <v>15</v>
      </c>
      <c r="K75" s="3">
        <f t="shared" si="8"/>
        <v>3.4350000000000023</v>
      </c>
      <c r="L75" s="7">
        <v>36748</v>
      </c>
      <c r="M75">
        <v>8.8000000000000007</v>
      </c>
      <c r="N75" s="3">
        <f t="shared" si="9"/>
        <v>-3.798</v>
      </c>
      <c r="O75" s="7">
        <v>36779</v>
      </c>
      <c r="P75">
        <v>5.9</v>
      </c>
      <c r="Q75" s="3">
        <f t="shared" si="10"/>
        <v>-3.301499999999999</v>
      </c>
      <c r="R75" s="7">
        <v>36809</v>
      </c>
      <c r="S75">
        <v>16</v>
      </c>
      <c r="T75" s="3">
        <f t="shared" si="11"/>
        <v>18.79</v>
      </c>
    </row>
    <row r="76" spans="2:20" x14ac:dyDescent="0.35">
      <c r="B76">
        <f t="shared" si="12"/>
        <v>2000</v>
      </c>
      <c r="C76" s="7">
        <v>36657</v>
      </c>
      <c r="D76">
        <v>82</v>
      </c>
      <c r="E76" s="3">
        <f t="shared" si="13"/>
        <v>114</v>
      </c>
      <c r="F76" s="7">
        <v>36688</v>
      </c>
      <c r="G76">
        <v>38</v>
      </c>
      <c r="H76" s="3">
        <f t="shared" si="7"/>
        <v>41.91</v>
      </c>
      <c r="I76" s="7">
        <v>36718</v>
      </c>
      <c r="J76">
        <v>17</v>
      </c>
      <c r="K76" s="3">
        <f t="shared" si="8"/>
        <v>6.6649999999999991</v>
      </c>
      <c r="L76" s="7">
        <v>36749</v>
      </c>
      <c r="M76">
        <v>8.6</v>
      </c>
      <c r="N76" s="3">
        <f t="shared" si="9"/>
        <v>-4.1210000000000022</v>
      </c>
      <c r="O76" s="7">
        <v>36780</v>
      </c>
      <c r="P76">
        <v>5.2</v>
      </c>
      <c r="Q76" s="3">
        <f t="shared" si="10"/>
        <v>-4.4320000000000004</v>
      </c>
      <c r="R76" s="7">
        <v>36810</v>
      </c>
      <c r="S76">
        <v>16</v>
      </c>
      <c r="T76" s="3">
        <f t="shared" si="11"/>
        <v>18.79</v>
      </c>
    </row>
    <row r="77" spans="2:20" x14ac:dyDescent="0.35">
      <c r="B77">
        <f t="shared" si="12"/>
        <v>2000</v>
      </c>
      <c r="C77" s="7">
        <v>36658</v>
      </c>
      <c r="D77">
        <v>113</v>
      </c>
      <c r="E77" s="3">
        <f t="shared" si="13"/>
        <v>164.065</v>
      </c>
      <c r="F77" s="7">
        <v>36689</v>
      </c>
      <c r="G77">
        <v>40</v>
      </c>
      <c r="H77" s="3">
        <f t="shared" si="7"/>
        <v>45.139999999999993</v>
      </c>
      <c r="I77" s="7">
        <v>36719</v>
      </c>
      <c r="J77">
        <v>16</v>
      </c>
      <c r="K77" s="3">
        <f t="shared" si="8"/>
        <v>5.0500000000000007</v>
      </c>
      <c r="L77" s="7">
        <v>36750</v>
      </c>
      <c r="M77">
        <v>8.1</v>
      </c>
      <c r="N77" s="3">
        <f t="shared" si="9"/>
        <v>-4.9285000000000014</v>
      </c>
      <c r="O77" s="7">
        <v>36781</v>
      </c>
      <c r="P77">
        <v>4.5</v>
      </c>
      <c r="Q77" s="3">
        <f t="shared" si="10"/>
        <v>-5.5625</v>
      </c>
      <c r="R77" s="7">
        <v>36811</v>
      </c>
      <c r="S77">
        <v>15</v>
      </c>
      <c r="T77" s="3">
        <f t="shared" si="11"/>
        <v>17.175000000000001</v>
      </c>
    </row>
    <row r="78" spans="2:20" x14ac:dyDescent="0.35">
      <c r="B78">
        <f t="shared" si="12"/>
        <v>2000</v>
      </c>
      <c r="C78" s="7">
        <v>36659</v>
      </c>
      <c r="D78">
        <v>107</v>
      </c>
      <c r="E78" s="3">
        <f t="shared" si="13"/>
        <v>154.375</v>
      </c>
      <c r="F78" s="7">
        <v>36690</v>
      </c>
      <c r="G78">
        <v>36</v>
      </c>
      <c r="H78" s="3">
        <f t="shared" si="7"/>
        <v>38.68</v>
      </c>
      <c r="I78" s="7">
        <v>36720</v>
      </c>
      <c r="J78">
        <v>15</v>
      </c>
      <c r="K78" s="3">
        <f t="shared" si="8"/>
        <v>3.4350000000000023</v>
      </c>
      <c r="L78" s="7">
        <v>36751</v>
      </c>
      <c r="M78">
        <v>7.7</v>
      </c>
      <c r="N78" s="3">
        <f t="shared" si="9"/>
        <v>-5.5745000000000022</v>
      </c>
      <c r="O78" s="7">
        <v>36782</v>
      </c>
      <c r="P78">
        <v>4.8</v>
      </c>
      <c r="Q78" s="3">
        <f t="shared" si="10"/>
        <v>-5.0780000000000003</v>
      </c>
      <c r="R78" s="7">
        <v>36812</v>
      </c>
      <c r="S78">
        <v>13</v>
      </c>
      <c r="T78" s="3">
        <f t="shared" si="11"/>
        <v>13.945</v>
      </c>
    </row>
    <row r="79" spans="2:20" x14ac:dyDescent="0.35">
      <c r="B79">
        <f t="shared" si="12"/>
        <v>2000</v>
      </c>
      <c r="C79" s="7">
        <v>36660</v>
      </c>
      <c r="D79">
        <v>103</v>
      </c>
      <c r="E79" s="3">
        <f t="shared" si="13"/>
        <v>147.91499999999999</v>
      </c>
      <c r="F79" s="7">
        <v>36691</v>
      </c>
      <c r="G79">
        <v>31</v>
      </c>
      <c r="H79" s="3">
        <f t="shared" si="7"/>
        <v>30.604999999999997</v>
      </c>
      <c r="I79" s="7">
        <v>36721</v>
      </c>
      <c r="J79">
        <v>13</v>
      </c>
      <c r="K79" s="3">
        <f t="shared" si="8"/>
        <v>0.20500000000000185</v>
      </c>
      <c r="L79" s="7">
        <v>36752</v>
      </c>
      <c r="M79">
        <v>7.5</v>
      </c>
      <c r="N79" s="3">
        <f t="shared" si="9"/>
        <v>-5.8975000000000009</v>
      </c>
      <c r="O79" s="7">
        <v>36783</v>
      </c>
      <c r="P79">
        <v>4.0999999999999996</v>
      </c>
      <c r="Q79" s="3">
        <f t="shared" si="10"/>
        <v>-6.2085000000000008</v>
      </c>
      <c r="R79" s="7">
        <v>36813</v>
      </c>
      <c r="S79">
        <v>11</v>
      </c>
      <c r="T79" s="3">
        <f t="shared" si="11"/>
        <v>10.715</v>
      </c>
    </row>
    <row r="80" spans="2:20" x14ac:dyDescent="0.35">
      <c r="B80">
        <f t="shared" si="12"/>
        <v>2000</v>
      </c>
      <c r="C80" s="7">
        <v>36661</v>
      </c>
      <c r="D80">
        <v>97</v>
      </c>
      <c r="E80" s="3">
        <f t="shared" si="13"/>
        <v>138.22499999999999</v>
      </c>
      <c r="F80" s="7">
        <v>36692</v>
      </c>
      <c r="G80">
        <v>27</v>
      </c>
      <c r="H80" s="3">
        <f t="shared" si="7"/>
        <v>24.144999999999996</v>
      </c>
      <c r="I80" s="7">
        <v>36722</v>
      </c>
      <c r="J80">
        <v>12</v>
      </c>
      <c r="K80" s="3">
        <f t="shared" si="8"/>
        <v>-1.4100000000000001</v>
      </c>
      <c r="L80" s="7">
        <v>36753</v>
      </c>
      <c r="M80">
        <v>8.1999999999999993</v>
      </c>
      <c r="N80" s="3">
        <f t="shared" si="9"/>
        <v>-4.767000000000003</v>
      </c>
      <c r="O80" s="7">
        <v>36784</v>
      </c>
      <c r="P80">
        <v>4.4000000000000004</v>
      </c>
      <c r="Q80" s="3">
        <f t="shared" si="10"/>
        <v>-5.7239999999999993</v>
      </c>
      <c r="R80" s="7">
        <v>36814</v>
      </c>
      <c r="S80">
        <v>9.8000000000000007</v>
      </c>
      <c r="T80" s="3">
        <f t="shared" si="11"/>
        <v>8.777000000000001</v>
      </c>
    </row>
    <row r="81" spans="2:20" x14ac:dyDescent="0.35">
      <c r="B81">
        <f t="shared" si="12"/>
        <v>2000</v>
      </c>
      <c r="C81" s="7">
        <v>36662</v>
      </c>
      <c r="D81">
        <v>82</v>
      </c>
      <c r="E81" s="3">
        <f t="shared" si="13"/>
        <v>114</v>
      </c>
      <c r="F81" s="7">
        <v>36693</v>
      </c>
      <c r="G81">
        <v>25</v>
      </c>
      <c r="H81" s="3">
        <f t="shared" si="7"/>
        <v>20.914999999999999</v>
      </c>
      <c r="I81" s="7">
        <v>36723</v>
      </c>
      <c r="J81">
        <v>15</v>
      </c>
      <c r="K81" s="3">
        <f t="shared" si="8"/>
        <v>3.4350000000000023</v>
      </c>
      <c r="L81" s="7">
        <v>36754</v>
      </c>
      <c r="M81">
        <v>10</v>
      </c>
      <c r="N81" s="3">
        <f t="shared" si="9"/>
        <v>-1.860000000000003</v>
      </c>
      <c r="O81" s="7">
        <v>36785</v>
      </c>
      <c r="P81">
        <v>8.1999999999999993</v>
      </c>
      <c r="Q81" s="3">
        <f t="shared" si="10"/>
        <v>0.41299999999999848</v>
      </c>
      <c r="R81" s="7">
        <v>36815</v>
      </c>
      <c r="S81">
        <v>8.6999999999999993</v>
      </c>
      <c r="T81" s="3">
        <f t="shared" si="11"/>
        <v>7.0004999999999997</v>
      </c>
    </row>
    <row r="82" spans="2:20" x14ac:dyDescent="0.35">
      <c r="B82">
        <f t="shared" si="12"/>
        <v>2000</v>
      </c>
      <c r="C82" s="7">
        <v>36663</v>
      </c>
      <c r="D82">
        <v>69</v>
      </c>
      <c r="E82" s="3">
        <f t="shared" si="13"/>
        <v>93.004999999999995</v>
      </c>
      <c r="F82" s="7">
        <v>36694</v>
      </c>
      <c r="G82">
        <v>22</v>
      </c>
      <c r="H82" s="3">
        <f t="shared" si="7"/>
        <v>16.07</v>
      </c>
      <c r="I82" s="7">
        <v>36724</v>
      </c>
      <c r="J82">
        <v>37</v>
      </c>
      <c r="K82" s="3">
        <f t="shared" si="8"/>
        <v>38.965000000000003</v>
      </c>
      <c r="L82" s="7">
        <v>36755</v>
      </c>
      <c r="M82">
        <v>11</v>
      </c>
      <c r="N82" s="3">
        <f t="shared" si="9"/>
        <v>-0.24500000000000099</v>
      </c>
      <c r="O82" s="7">
        <v>36786</v>
      </c>
      <c r="P82">
        <v>6.2</v>
      </c>
      <c r="Q82" s="3">
        <f t="shared" si="10"/>
        <v>-2.8170000000000002</v>
      </c>
      <c r="R82" s="7">
        <v>36816</v>
      </c>
      <c r="S82">
        <v>7.9</v>
      </c>
      <c r="T82" s="3">
        <f t="shared" si="11"/>
        <v>5.7084999999999999</v>
      </c>
    </row>
    <row r="83" spans="2:20" x14ac:dyDescent="0.35">
      <c r="B83">
        <f t="shared" si="12"/>
        <v>2000</v>
      </c>
      <c r="C83" s="7">
        <v>36664</v>
      </c>
      <c r="D83">
        <v>63</v>
      </c>
      <c r="E83" s="3">
        <f t="shared" si="13"/>
        <v>83.314999999999998</v>
      </c>
      <c r="F83" s="7">
        <v>36695</v>
      </c>
      <c r="G83">
        <v>22</v>
      </c>
      <c r="H83" s="3">
        <f t="shared" si="7"/>
        <v>16.07</v>
      </c>
      <c r="I83" s="7">
        <v>36725</v>
      </c>
      <c r="J83">
        <v>36</v>
      </c>
      <c r="K83" s="3">
        <f t="shared" si="8"/>
        <v>37.35</v>
      </c>
      <c r="L83" s="7">
        <v>36756</v>
      </c>
      <c r="M83">
        <v>9.6</v>
      </c>
      <c r="N83" s="3">
        <f t="shared" si="9"/>
        <v>-2.506000000000002</v>
      </c>
      <c r="O83" s="7">
        <v>36787</v>
      </c>
      <c r="P83">
        <v>5.3</v>
      </c>
      <c r="Q83" s="3">
        <f t="shared" si="10"/>
        <v>-4.2705000000000002</v>
      </c>
      <c r="R83" s="7">
        <v>36817</v>
      </c>
      <c r="S83">
        <v>7.5</v>
      </c>
      <c r="T83" s="3">
        <f t="shared" si="11"/>
        <v>5.0625000000000009</v>
      </c>
    </row>
    <row r="84" spans="2:20" x14ac:dyDescent="0.35">
      <c r="B84">
        <f t="shared" si="12"/>
        <v>2000</v>
      </c>
      <c r="C84" s="7">
        <v>36665</v>
      </c>
      <c r="D84">
        <v>86</v>
      </c>
      <c r="E84" s="3">
        <f t="shared" si="13"/>
        <v>120.45999999999998</v>
      </c>
      <c r="F84" s="7">
        <v>36696</v>
      </c>
      <c r="G84">
        <v>19</v>
      </c>
      <c r="H84" s="3">
        <f t="shared" si="7"/>
        <v>11.224999999999998</v>
      </c>
      <c r="I84" s="7">
        <v>36726</v>
      </c>
      <c r="J84">
        <v>40</v>
      </c>
      <c r="K84" s="3">
        <f t="shared" si="8"/>
        <v>43.809999999999995</v>
      </c>
      <c r="L84" s="7">
        <v>36757</v>
      </c>
      <c r="M84">
        <v>8.6999999999999993</v>
      </c>
      <c r="N84" s="3">
        <f t="shared" si="9"/>
        <v>-3.959500000000002</v>
      </c>
      <c r="O84" s="7">
        <v>36788</v>
      </c>
      <c r="P84">
        <v>4.5999999999999996</v>
      </c>
      <c r="Q84" s="3">
        <f t="shared" si="10"/>
        <v>-5.4010000000000007</v>
      </c>
      <c r="R84" s="7">
        <v>36818</v>
      </c>
      <c r="S84">
        <v>12</v>
      </c>
      <c r="T84" s="3">
        <f t="shared" si="11"/>
        <v>12.329999999999998</v>
      </c>
    </row>
    <row r="85" spans="2:20" x14ac:dyDescent="0.35">
      <c r="B85">
        <f t="shared" si="12"/>
        <v>2000</v>
      </c>
      <c r="C85" s="7">
        <v>36666</v>
      </c>
      <c r="D85">
        <v>81</v>
      </c>
      <c r="E85" s="3">
        <f t="shared" si="13"/>
        <v>112.38499999999999</v>
      </c>
      <c r="F85" s="7">
        <v>36697</v>
      </c>
      <c r="G85">
        <v>17</v>
      </c>
      <c r="H85" s="3">
        <f t="shared" si="7"/>
        <v>7.9949999999999974</v>
      </c>
      <c r="I85" s="7">
        <v>36727</v>
      </c>
      <c r="J85">
        <v>34</v>
      </c>
      <c r="K85" s="3">
        <f t="shared" si="8"/>
        <v>34.119999999999997</v>
      </c>
      <c r="L85" s="7">
        <v>36758</v>
      </c>
      <c r="M85">
        <v>9.5</v>
      </c>
      <c r="N85" s="3">
        <f t="shared" si="9"/>
        <v>-2.6675000000000022</v>
      </c>
      <c r="O85" s="7">
        <v>36789</v>
      </c>
      <c r="P85">
        <v>4.2</v>
      </c>
      <c r="Q85" s="3">
        <f t="shared" si="10"/>
        <v>-6.0469999999999997</v>
      </c>
      <c r="R85" s="7">
        <v>36819</v>
      </c>
      <c r="S85">
        <v>13</v>
      </c>
      <c r="T85" s="3">
        <f t="shared" si="11"/>
        <v>13.945</v>
      </c>
    </row>
    <row r="86" spans="2:20" x14ac:dyDescent="0.35">
      <c r="B86">
        <f t="shared" si="12"/>
        <v>2000</v>
      </c>
      <c r="C86" s="7">
        <v>36667</v>
      </c>
      <c r="D86">
        <v>71</v>
      </c>
      <c r="E86" s="3">
        <f t="shared" si="13"/>
        <v>96.235000000000014</v>
      </c>
      <c r="F86" s="7">
        <v>36698</v>
      </c>
      <c r="G86">
        <v>15</v>
      </c>
      <c r="H86" s="3">
        <f t="shared" si="7"/>
        <v>4.7650000000000006</v>
      </c>
      <c r="I86" s="7">
        <v>36728</v>
      </c>
      <c r="J86">
        <v>27</v>
      </c>
      <c r="K86" s="3">
        <f t="shared" si="8"/>
        <v>22.814999999999998</v>
      </c>
      <c r="L86" s="7">
        <v>36759</v>
      </c>
      <c r="M86">
        <v>11</v>
      </c>
      <c r="N86" s="3">
        <f t="shared" si="9"/>
        <v>-0.24500000000000099</v>
      </c>
      <c r="O86" s="7">
        <v>36790</v>
      </c>
      <c r="P86">
        <v>3.9</v>
      </c>
      <c r="Q86" s="3">
        <f t="shared" si="10"/>
        <v>-6.5315000000000003</v>
      </c>
      <c r="R86" s="7">
        <v>36820</v>
      </c>
      <c r="S86">
        <v>12</v>
      </c>
      <c r="T86" s="3">
        <f t="shared" si="11"/>
        <v>12.329999999999998</v>
      </c>
    </row>
    <row r="87" spans="2:20" x14ac:dyDescent="0.35">
      <c r="B87">
        <f t="shared" si="12"/>
        <v>2000</v>
      </c>
      <c r="C87" s="7">
        <v>36668</v>
      </c>
      <c r="D87">
        <v>62</v>
      </c>
      <c r="E87" s="3">
        <f t="shared" si="13"/>
        <v>81.699999999999989</v>
      </c>
      <c r="F87" s="7">
        <v>36699</v>
      </c>
      <c r="G87">
        <v>20</v>
      </c>
      <c r="H87" s="3">
        <f t="shared" si="7"/>
        <v>12.839999999999996</v>
      </c>
      <c r="I87" s="7">
        <v>36729</v>
      </c>
      <c r="J87">
        <v>22</v>
      </c>
      <c r="K87" s="3">
        <f t="shared" si="8"/>
        <v>14.740000000000002</v>
      </c>
      <c r="L87" s="7">
        <v>36760</v>
      </c>
      <c r="M87">
        <v>11</v>
      </c>
      <c r="N87" s="3">
        <f t="shared" si="9"/>
        <v>-0.24500000000000099</v>
      </c>
      <c r="O87" s="7">
        <v>36791</v>
      </c>
      <c r="P87">
        <v>3.5</v>
      </c>
      <c r="Q87" s="3">
        <f t="shared" si="10"/>
        <v>-7.1775000000000002</v>
      </c>
      <c r="R87" s="7">
        <v>36821</v>
      </c>
      <c r="S87">
        <v>11</v>
      </c>
      <c r="T87" s="3">
        <f t="shared" si="11"/>
        <v>10.715</v>
      </c>
    </row>
    <row r="88" spans="2:20" x14ac:dyDescent="0.35">
      <c r="B88">
        <f t="shared" si="12"/>
        <v>2000</v>
      </c>
      <c r="C88" s="7">
        <v>36669</v>
      </c>
      <c r="D88">
        <v>58</v>
      </c>
      <c r="E88" s="3">
        <f t="shared" si="13"/>
        <v>75.240000000000009</v>
      </c>
      <c r="F88" s="7">
        <v>36700</v>
      </c>
      <c r="G88">
        <v>20</v>
      </c>
      <c r="H88" s="3">
        <f t="shared" si="7"/>
        <v>12.839999999999996</v>
      </c>
      <c r="I88" s="7">
        <v>36730</v>
      </c>
      <c r="J88">
        <v>20</v>
      </c>
      <c r="K88" s="3">
        <f t="shared" si="8"/>
        <v>11.509999999999998</v>
      </c>
      <c r="L88" s="7">
        <v>36761</v>
      </c>
      <c r="M88">
        <v>9.3000000000000007</v>
      </c>
      <c r="N88" s="3">
        <f t="shared" si="9"/>
        <v>-2.9905000000000008</v>
      </c>
      <c r="O88" s="7">
        <v>36792</v>
      </c>
      <c r="P88">
        <v>3.2</v>
      </c>
      <c r="Q88" s="3">
        <f t="shared" si="10"/>
        <v>-7.6619999999999999</v>
      </c>
      <c r="R88" s="7">
        <v>36822</v>
      </c>
      <c r="S88">
        <v>9.6999999999999993</v>
      </c>
      <c r="T88" s="3">
        <f t="shared" si="11"/>
        <v>8.6154999999999973</v>
      </c>
    </row>
    <row r="89" spans="2:20" x14ac:dyDescent="0.35">
      <c r="B89">
        <f t="shared" si="12"/>
        <v>2000</v>
      </c>
      <c r="C89" s="7">
        <v>36670</v>
      </c>
      <c r="D89">
        <v>58</v>
      </c>
      <c r="E89" s="3">
        <f t="shared" si="13"/>
        <v>75.240000000000009</v>
      </c>
      <c r="F89" s="7">
        <v>36701</v>
      </c>
      <c r="G89">
        <v>18</v>
      </c>
      <c r="H89" s="3">
        <f t="shared" si="7"/>
        <v>9.61</v>
      </c>
      <c r="I89" s="7">
        <v>36731</v>
      </c>
      <c r="J89">
        <v>17</v>
      </c>
      <c r="K89" s="3">
        <f t="shared" si="8"/>
        <v>6.6649999999999991</v>
      </c>
      <c r="L89" s="7">
        <v>36762</v>
      </c>
      <c r="M89">
        <v>10</v>
      </c>
      <c r="N89" s="3">
        <f t="shared" si="9"/>
        <v>-1.860000000000003</v>
      </c>
      <c r="O89" s="7">
        <v>36793</v>
      </c>
      <c r="P89">
        <v>3.5</v>
      </c>
      <c r="Q89" s="3">
        <f t="shared" si="10"/>
        <v>-7.1775000000000002</v>
      </c>
      <c r="R89" s="7">
        <v>36823</v>
      </c>
      <c r="S89">
        <v>8.9</v>
      </c>
      <c r="T89" s="3">
        <f t="shared" si="11"/>
        <v>7.3235000000000001</v>
      </c>
    </row>
    <row r="90" spans="2:20" x14ac:dyDescent="0.35">
      <c r="B90">
        <f t="shared" si="12"/>
        <v>2000</v>
      </c>
      <c r="C90" s="7">
        <v>36671</v>
      </c>
      <c r="D90">
        <v>83</v>
      </c>
      <c r="E90" s="3">
        <f t="shared" si="13"/>
        <v>115.61499999999998</v>
      </c>
      <c r="F90" s="7">
        <v>36702</v>
      </c>
      <c r="G90">
        <v>16</v>
      </c>
      <c r="H90" s="3">
        <f t="shared" si="7"/>
        <v>6.379999999999999</v>
      </c>
      <c r="I90" s="7">
        <v>36732</v>
      </c>
      <c r="J90">
        <v>15</v>
      </c>
      <c r="K90" s="3">
        <f t="shared" si="8"/>
        <v>3.4350000000000023</v>
      </c>
      <c r="L90" s="7">
        <v>36763</v>
      </c>
      <c r="M90">
        <v>9.6</v>
      </c>
      <c r="N90" s="3">
        <f t="shared" si="9"/>
        <v>-2.506000000000002</v>
      </c>
      <c r="O90" s="7">
        <v>36794</v>
      </c>
      <c r="P90">
        <v>3.6</v>
      </c>
      <c r="Q90" s="3">
        <f t="shared" si="10"/>
        <v>-7.016</v>
      </c>
      <c r="R90" s="7">
        <v>36824</v>
      </c>
      <c r="S90">
        <v>8.3000000000000007</v>
      </c>
      <c r="T90" s="3">
        <f t="shared" si="11"/>
        <v>6.3545000000000007</v>
      </c>
    </row>
    <row r="91" spans="2:20" x14ac:dyDescent="0.35">
      <c r="B91">
        <f t="shared" si="12"/>
        <v>2000</v>
      </c>
      <c r="C91" s="7">
        <v>36672</v>
      </c>
      <c r="D91">
        <v>103</v>
      </c>
      <c r="E91" s="3">
        <f t="shared" si="13"/>
        <v>147.91499999999999</v>
      </c>
      <c r="F91" s="7">
        <v>36703</v>
      </c>
      <c r="G91">
        <v>15</v>
      </c>
      <c r="H91" s="3">
        <f t="shared" si="7"/>
        <v>4.7650000000000006</v>
      </c>
      <c r="I91" s="7">
        <v>36733</v>
      </c>
      <c r="J91">
        <v>14</v>
      </c>
      <c r="K91" s="3">
        <f t="shared" si="8"/>
        <v>1.8200000000000003</v>
      </c>
      <c r="L91" s="7">
        <v>36764</v>
      </c>
      <c r="M91">
        <v>8.6</v>
      </c>
      <c r="N91" s="3">
        <f t="shared" si="9"/>
        <v>-4.1210000000000022</v>
      </c>
      <c r="O91" s="7">
        <v>36795</v>
      </c>
      <c r="P91">
        <v>3.3</v>
      </c>
      <c r="Q91" s="3">
        <f t="shared" si="10"/>
        <v>-7.5005000000000006</v>
      </c>
      <c r="R91" s="7">
        <v>36825</v>
      </c>
      <c r="S91">
        <v>8</v>
      </c>
      <c r="T91" s="3">
        <f t="shared" si="11"/>
        <v>5.87</v>
      </c>
    </row>
    <row r="92" spans="2:20" x14ac:dyDescent="0.35">
      <c r="B92">
        <f t="shared" si="12"/>
        <v>2000</v>
      </c>
      <c r="C92" s="7">
        <v>36673</v>
      </c>
      <c r="D92">
        <v>97</v>
      </c>
      <c r="E92" s="3">
        <f t="shared" si="13"/>
        <v>138.22499999999999</v>
      </c>
      <c r="F92" s="7">
        <v>36704</v>
      </c>
      <c r="G92">
        <v>15</v>
      </c>
      <c r="H92" s="3">
        <f t="shared" si="7"/>
        <v>4.7650000000000006</v>
      </c>
      <c r="I92" s="7">
        <v>36734</v>
      </c>
      <c r="J92">
        <v>13</v>
      </c>
      <c r="K92" s="3">
        <f t="shared" si="8"/>
        <v>0.20500000000000185</v>
      </c>
      <c r="L92" s="7">
        <v>36765</v>
      </c>
      <c r="M92">
        <v>7.9</v>
      </c>
      <c r="N92" s="3">
        <f t="shared" si="9"/>
        <v>-5.2515000000000018</v>
      </c>
      <c r="O92" s="7">
        <v>36796</v>
      </c>
      <c r="P92">
        <v>3.1</v>
      </c>
      <c r="Q92" s="3">
        <f t="shared" si="10"/>
        <v>-7.8235000000000001</v>
      </c>
      <c r="R92" s="7">
        <v>36826</v>
      </c>
      <c r="S92">
        <v>7.6</v>
      </c>
      <c r="T92" s="3">
        <f t="shared" si="11"/>
        <v>5.2239999999999993</v>
      </c>
    </row>
    <row r="93" spans="2:20" x14ac:dyDescent="0.35">
      <c r="B93">
        <f t="shared" si="12"/>
        <v>2000</v>
      </c>
      <c r="C93" s="7">
        <v>36674</v>
      </c>
      <c r="D93">
        <v>81</v>
      </c>
      <c r="E93" s="3">
        <f t="shared" si="13"/>
        <v>112.38499999999999</v>
      </c>
      <c r="F93" s="7">
        <v>36705</v>
      </c>
      <c r="G93">
        <v>15</v>
      </c>
      <c r="H93" s="3">
        <f t="shared" si="7"/>
        <v>4.7650000000000006</v>
      </c>
      <c r="I93" s="7">
        <v>36735</v>
      </c>
      <c r="J93">
        <v>12</v>
      </c>
      <c r="K93" s="3">
        <f t="shared" si="8"/>
        <v>-1.4100000000000001</v>
      </c>
      <c r="L93" s="7">
        <v>36766</v>
      </c>
      <c r="M93">
        <v>7.2</v>
      </c>
      <c r="N93" s="3">
        <f t="shared" si="9"/>
        <v>-6.3820000000000014</v>
      </c>
      <c r="O93" s="7">
        <v>36797</v>
      </c>
      <c r="P93">
        <v>3.1</v>
      </c>
      <c r="Q93" s="3">
        <f t="shared" si="10"/>
        <v>-7.8235000000000001</v>
      </c>
      <c r="R93" s="7">
        <v>36827</v>
      </c>
      <c r="S93">
        <v>6.9</v>
      </c>
      <c r="T93" s="3">
        <f t="shared" si="11"/>
        <v>4.0935000000000015</v>
      </c>
    </row>
    <row r="94" spans="2:20" x14ac:dyDescent="0.35">
      <c r="B94">
        <f t="shared" si="12"/>
        <v>2000</v>
      </c>
      <c r="C94" s="7">
        <v>36675</v>
      </c>
      <c r="D94">
        <v>64</v>
      </c>
      <c r="E94" s="3">
        <f t="shared" si="13"/>
        <v>84.93</v>
      </c>
      <c r="F94" s="7">
        <v>36706</v>
      </c>
      <c r="G94">
        <v>14</v>
      </c>
      <c r="H94" s="3">
        <f t="shared" si="7"/>
        <v>3.1499999999999986</v>
      </c>
      <c r="I94" s="7">
        <v>36736</v>
      </c>
      <c r="J94">
        <v>12</v>
      </c>
      <c r="K94" s="3">
        <f t="shared" si="8"/>
        <v>-1.4100000000000001</v>
      </c>
      <c r="L94" s="7">
        <v>36767</v>
      </c>
      <c r="M94">
        <v>6.7</v>
      </c>
      <c r="N94" s="3">
        <f t="shared" si="9"/>
        <v>-7.1895000000000007</v>
      </c>
      <c r="O94" s="7">
        <v>36798</v>
      </c>
      <c r="P94">
        <v>3.2</v>
      </c>
      <c r="Q94" s="3">
        <f t="shared" si="10"/>
        <v>-7.6619999999999999</v>
      </c>
      <c r="R94" s="7">
        <v>36828</v>
      </c>
      <c r="S94">
        <v>7.5</v>
      </c>
      <c r="T94" s="3">
        <f t="shared" si="11"/>
        <v>5.0625000000000009</v>
      </c>
    </row>
    <row r="95" spans="2:20" x14ac:dyDescent="0.35">
      <c r="B95">
        <f t="shared" si="12"/>
        <v>2000</v>
      </c>
      <c r="C95" s="7">
        <v>36676</v>
      </c>
      <c r="D95">
        <v>56</v>
      </c>
      <c r="E95" s="3">
        <f t="shared" si="13"/>
        <v>72.009999999999991</v>
      </c>
      <c r="F95" s="7">
        <v>36707</v>
      </c>
      <c r="G95">
        <v>15</v>
      </c>
      <c r="H95" s="3">
        <f t="shared" si="7"/>
        <v>4.7650000000000006</v>
      </c>
      <c r="I95" s="7">
        <v>36737</v>
      </c>
      <c r="J95">
        <v>11</v>
      </c>
      <c r="K95" s="3">
        <f t="shared" si="8"/>
        <v>-3.0249999999999986</v>
      </c>
      <c r="L95" s="7">
        <v>36768</v>
      </c>
      <c r="M95">
        <v>6.1</v>
      </c>
      <c r="N95" s="3">
        <f t="shared" si="9"/>
        <v>-8.1585000000000019</v>
      </c>
      <c r="O95" s="7">
        <v>36799</v>
      </c>
      <c r="P95">
        <v>3</v>
      </c>
      <c r="Q95" s="3">
        <f t="shared" si="10"/>
        <v>-7.9850000000000003</v>
      </c>
      <c r="R95" s="7">
        <v>36829</v>
      </c>
      <c r="S95">
        <v>16</v>
      </c>
      <c r="T95" s="3">
        <f t="shared" si="11"/>
        <v>18.79</v>
      </c>
    </row>
    <row r="96" spans="2:20" x14ac:dyDescent="0.35">
      <c r="B96">
        <f t="shared" si="12"/>
        <v>2000</v>
      </c>
      <c r="C96" s="7">
        <v>36677</v>
      </c>
      <c r="D96">
        <v>51</v>
      </c>
      <c r="E96" s="3">
        <f t="shared" si="13"/>
        <v>63.934999999999995</v>
      </c>
      <c r="H96" s="3" t="str">
        <f t="shared" si="7"/>
        <v/>
      </c>
      <c r="I96" s="7">
        <v>36738</v>
      </c>
      <c r="J96">
        <v>10</v>
      </c>
      <c r="K96" s="3">
        <f t="shared" si="8"/>
        <v>-4.6400000000000006</v>
      </c>
      <c r="L96" s="7">
        <v>36769</v>
      </c>
      <c r="M96">
        <v>5.7</v>
      </c>
      <c r="N96" s="3">
        <f t="shared" si="9"/>
        <v>-8.8045000000000009</v>
      </c>
      <c r="Q96" s="3" t="str">
        <f t="shared" si="10"/>
        <v/>
      </c>
      <c r="R96" s="7">
        <v>36830</v>
      </c>
      <c r="S96">
        <v>35</v>
      </c>
      <c r="T96" s="3">
        <f t="shared" si="11"/>
        <v>49.475000000000001</v>
      </c>
    </row>
    <row r="97" spans="2:20" x14ac:dyDescent="0.35">
      <c r="B97">
        <f t="shared" si="12"/>
        <v>2001</v>
      </c>
      <c r="C97" s="7">
        <v>37012</v>
      </c>
      <c r="D97">
        <v>100</v>
      </c>
      <c r="E97" s="3">
        <f t="shared" si="13"/>
        <v>143.07</v>
      </c>
      <c r="F97" s="7">
        <v>37043</v>
      </c>
      <c r="G97">
        <v>22</v>
      </c>
      <c r="H97" s="3">
        <f t="shared" si="7"/>
        <v>16.07</v>
      </c>
      <c r="I97" s="7">
        <v>37073</v>
      </c>
      <c r="J97">
        <v>9.6999999999999993</v>
      </c>
      <c r="K97" s="3">
        <f t="shared" si="8"/>
        <v>-5.1245000000000012</v>
      </c>
      <c r="L97" s="7">
        <v>37104</v>
      </c>
      <c r="M97">
        <v>2.7</v>
      </c>
      <c r="N97" s="3">
        <f t="shared" si="9"/>
        <v>-13.649500000000002</v>
      </c>
      <c r="O97" s="7">
        <v>37135</v>
      </c>
      <c r="P97">
        <v>2.5</v>
      </c>
      <c r="Q97" s="3">
        <f t="shared" si="10"/>
        <v>-8.7925000000000004</v>
      </c>
      <c r="R97" s="7">
        <v>37165</v>
      </c>
      <c r="S97">
        <v>3.26</v>
      </c>
      <c r="T97" s="3">
        <f t="shared" si="11"/>
        <v>-1.7850999999999999</v>
      </c>
    </row>
    <row r="98" spans="2:20" x14ac:dyDescent="0.35">
      <c r="B98">
        <f t="shared" si="12"/>
        <v>2001</v>
      </c>
      <c r="C98" s="7">
        <v>37013</v>
      </c>
      <c r="D98">
        <v>92</v>
      </c>
      <c r="E98" s="3">
        <f t="shared" si="13"/>
        <v>130.15</v>
      </c>
      <c r="F98" s="7">
        <v>37044</v>
      </c>
      <c r="G98">
        <v>20</v>
      </c>
      <c r="H98" s="3">
        <f t="shared" si="7"/>
        <v>12.839999999999996</v>
      </c>
      <c r="I98" s="7">
        <v>37074</v>
      </c>
      <c r="J98">
        <v>9.5</v>
      </c>
      <c r="K98" s="3">
        <f t="shared" si="8"/>
        <v>-5.4474999999999998</v>
      </c>
      <c r="L98" s="7">
        <v>37105</v>
      </c>
      <c r="M98">
        <v>2.7</v>
      </c>
      <c r="N98" s="3">
        <f t="shared" si="9"/>
        <v>-13.649500000000002</v>
      </c>
      <c r="O98" s="7">
        <v>37136</v>
      </c>
      <c r="P98">
        <v>2.2000000000000002</v>
      </c>
      <c r="Q98" s="3">
        <f t="shared" si="10"/>
        <v>-9.2769999999999992</v>
      </c>
      <c r="R98" s="7">
        <v>37166</v>
      </c>
      <c r="S98">
        <v>3.13</v>
      </c>
      <c r="T98" s="3">
        <f t="shared" si="11"/>
        <v>-1.99505</v>
      </c>
    </row>
    <row r="99" spans="2:20" x14ac:dyDescent="0.35">
      <c r="B99">
        <f t="shared" si="12"/>
        <v>2001</v>
      </c>
      <c r="C99" s="7">
        <v>37014</v>
      </c>
      <c r="D99">
        <v>83</v>
      </c>
      <c r="E99" s="3">
        <f t="shared" si="13"/>
        <v>115.61499999999998</v>
      </c>
      <c r="F99" s="7">
        <v>37045</v>
      </c>
      <c r="G99">
        <v>30</v>
      </c>
      <c r="H99" s="3">
        <f t="shared" si="7"/>
        <v>28.990000000000002</v>
      </c>
      <c r="I99" s="7">
        <v>37075</v>
      </c>
      <c r="J99">
        <v>9.1999999999999993</v>
      </c>
      <c r="K99" s="3">
        <f t="shared" si="8"/>
        <v>-5.9320000000000004</v>
      </c>
      <c r="L99" s="7">
        <v>37106</v>
      </c>
      <c r="M99">
        <v>2.6</v>
      </c>
      <c r="N99" s="3">
        <f t="shared" si="9"/>
        <v>-13.811000000000002</v>
      </c>
      <c r="O99" s="7">
        <v>37137</v>
      </c>
      <c r="P99">
        <v>1.9</v>
      </c>
      <c r="Q99" s="3">
        <f t="shared" si="10"/>
        <v>-9.7614999999999998</v>
      </c>
      <c r="R99" s="7">
        <v>37167</v>
      </c>
      <c r="S99">
        <v>2.9</v>
      </c>
      <c r="T99" s="3">
        <f t="shared" si="11"/>
        <v>-2.3665000000000003</v>
      </c>
    </row>
    <row r="100" spans="2:20" x14ac:dyDescent="0.35">
      <c r="B100">
        <f t="shared" si="12"/>
        <v>2001</v>
      </c>
      <c r="C100" s="7">
        <v>37015</v>
      </c>
      <c r="D100">
        <v>75</v>
      </c>
      <c r="E100" s="3">
        <f t="shared" si="13"/>
        <v>102.69499999999999</v>
      </c>
      <c r="F100" s="7">
        <v>37046</v>
      </c>
      <c r="G100">
        <v>40</v>
      </c>
      <c r="H100" s="3">
        <f t="shared" si="7"/>
        <v>45.139999999999993</v>
      </c>
      <c r="I100" s="7">
        <v>37076</v>
      </c>
      <c r="J100">
        <v>8.6</v>
      </c>
      <c r="K100" s="3">
        <f t="shared" si="8"/>
        <v>-6.9009999999999998</v>
      </c>
      <c r="L100" s="7">
        <v>37107</v>
      </c>
      <c r="M100">
        <v>2.4</v>
      </c>
      <c r="N100" s="3">
        <f t="shared" si="9"/>
        <v>-14.134000000000002</v>
      </c>
      <c r="O100" s="7">
        <v>37138</v>
      </c>
      <c r="P100">
        <v>1.9</v>
      </c>
      <c r="Q100" s="3">
        <f t="shared" si="10"/>
        <v>-9.7614999999999998</v>
      </c>
      <c r="R100" s="7">
        <v>37168</v>
      </c>
      <c r="S100">
        <v>2.69</v>
      </c>
      <c r="T100" s="3">
        <f t="shared" si="11"/>
        <v>-2.7056500000000003</v>
      </c>
    </row>
    <row r="101" spans="2:20" x14ac:dyDescent="0.35">
      <c r="B101">
        <f t="shared" si="12"/>
        <v>2001</v>
      </c>
      <c r="C101" s="7">
        <v>37016</v>
      </c>
      <c r="D101">
        <v>68</v>
      </c>
      <c r="E101" s="3">
        <f t="shared" si="13"/>
        <v>91.389999999999986</v>
      </c>
      <c r="F101" s="7">
        <v>37047</v>
      </c>
      <c r="G101">
        <v>42</v>
      </c>
      <c r="H101" s="3">
        <f t="shared" si="7"/>
        <v>48.37</v>
      </c>
      <c r="I101" s="7">
        <v>37077</v>
      </c>
      <c r="J101">
        <v>8.1</v>
      </c>
      <c r="K101" s="3">
        <f t="shared" si="8"/>
        <v>-7.708499999999999</v>
      </c>
      <c r="L101" s="7">
        <v>37108</v>
      </c>
      <c r="M101">
        <v>2.2999999999999998</v>
      </c>
      <c r="N101" s="3">
        <f t="shared" si="9"/>
        <v>-14.295500000000002</v>
      </c>
      <c r="O101" s="7">
        <v>37139</v>
      </c>
      <c r="P101">
        <v>2</v>
      </c>
      <c r="Q101" s="3">
        <f t="shared" si="10"/>
        <v>-9.6</v>
      </c>
      <c r="R101" s="7">
        <v>37169</v>
      </c>
      <c r="S101">
        <v>2.5299999999999998</v>
      </c>
      <c r="T101" s="3">
        <f t="shared" si="11"/>
        <v>-2.9640500000000003</v>
      </c>
    </row>
    <row r="102" spans="2:20" x14ac:dyDescent="0.35">
      <c r="B102">
        <f t="shared" si="12"/>
        <v>2001</v>
      </c>
      <c r="C102" s="7">
        <v>37017</v>
      </c>
      <c r="D102">
        <v>62</v>
      </c>
      <c r="E102" s="3">
        <f t="shared" si="13"/>
        <v>81.699999999999989</v>
      </c>
      <c r="F102" s="7">
        <v>37048</v>
      </c>
      <c r="G102">
        <v>42</v>
      </c>
      <c r="H102" s="3">
        <f t="shared" si="7"/>
        <v>48.37</v>
      </c>
      <c r="I102" s="7">
        <v>37078</v>
      </c>
      <c r="J102">
        <v>8.1</v>
      </c>
      <c r="K102" s="3">
        <f t="shared" si="8"/>
        <v>-7.708499999999999</v>
      </c>
      <c r="L102" s="7">
        <v>37109</v>
      </c>
      <c r="M102">
        <v>2.4</v>
      </c>
      <c r="N102" s="3">
        <f t="shared" si="9"/>
        <v>-14.134000000000002</v>
      </c>
      <c r="O102" s="7">
        <v>37140</v>
      </c>
      <c r="P102">
        <v>1.9</v>
      </c>
      <c r="Q102" s="3">
        <f t="shared" si="10"/>
        <v>-9.7614999999999998</v>
      </c>
      <c r="R102" s="7">
        <v>37170</v>
      </c>
      <c r="S102">
        <v>2.68</v>
      </c>
      <c r="T102" s="3">
        <f t="shared" si="11"/>
        <v>-2.7218</v>
      </c>
    </row>
    <row r="103" spans="2:20" x14ac:dyDescent="0.35">
      <c r="B103">
        <f t="shared" si="12"/>
        <v>2001</v>
      </c>
      <c r="C103" s="7">
        <v>37018</v>
      </c>
      <c r="D103">
        <v>56</v>
      </c>
      <c r="E103" s="3">
        <f t="shared" si="13"/>
        <v>72.009999999999991</v>
      </c>
      <c r="F103" s="7">
        <v>37049</v>
      </c>
      <c r="G103">
        <v>36</v>
      </c>
      <c r="H103" s="3">
        <f t="shared" si="7"/>
        <v>38.68</v>
      </c>
      <c r="I103" s="7">
        <v>37079</v>
      </c>
      <c r="J103">
        <v>7.9</v>
      </c>
      <c r="K103" s="3">
        <f t="shared" si="8"/>
        <v>-8.0314999999999994</v>
      </c>
      <c r="L103" s="7">
        <v>37110</v>
      </c>
      <c r="M103">
        <v>2.2000000000000002</v>
      </c>
      <c r="N103" s="3">
        <f t="shared" si="9"/>
        <v>-14.457000000000001</v>
      </c>
      <c r="O103" s="7">
        <v>37141</v>
      </c>
      <c r="P103">
        <v>1.7</v>
      </c>
      <c r="Q103" s="3">
        <f t="shared" si="10"/>
        <v>-10.0845</v>
      </c>
      <c r="R103" s="7">
        <v>37171</v>
      </c>
      <c r="S103">
        <v>2.56</v>
      </c>
      <c r="T103" s="3">
        <f t="shared" si="11"/>
        <v>-2.9155999999999995</v>
      </c>
    </row>
    <row r="104" spans="2:20" x14ac:dyDescent="0.35">
      <c r="B104">
        <f t="shared" si="12"/>
        <v>2001</v>
      </c>
      <c r="C104" s="7">
        <v>37019</v>
      </c>
      <c r="D104">
        <v>51</v>
      </c>
      <c r="E104" s="3">
        <f t="shared" si="13"/>
        <v>63.934999999999995</v>
      </c>
      <c r="F104" s="7">
        <v>37050</v>
      </c>
      <c r="G104">
        <v>29</v>
      </c>
      <c r="H104" s="3">
        <f t="shared" si="7"/>
        <v>27.375</v>
      </c>
      <c r="I104" s="7">
        <v>37080</v>
      </c>
      <c r="J104">
        <v>8.3000000000000007</v>
      </c>
      <c r="K104" s="3">
        <f t="shared" si="8"/>
        <v>-7.3854999999999986</v>
      </c>
      <c r="L104" s="7">
        <v>37111</v>
      </c>
      <c r="M104">
        <v>2.1</v>
      </c>
      <c r="N104" s="3">
        <f t="shared" si="9"/>
        <v>-14.618500000000001</v>
      </c>
      <c r="O104" s="7">
        <v>37142</v>
      </c>
      <c r="P104">
        <v>1.7</v>
      </c>
      <c r="Q104" s="3">
        <f t="shared" si="10"/>
        <v>-10.0845</v>
      </c>
      <c r="R104" s="7">
        <v>37172</v>
      </c>
      <c r="S104">
        <v>2.77</v>
      </c>
      <c r="T104" s="3">
        <f t="shared" si="11"/>
        <v>-2.5764499999999995</v>
      </c>
    </row>
    <row r="105" spans="2:20" x14ac:dyDescent="0.35">
      <c r="B105">
        <f t="shared" si="12"/>
        <v>2001</v>
      </c>
      <c r="C105" s="7">
        <v>37020</v>
      </c>
      <c r="D105">
        <v>47</v>
      </c>
      <c r="E105" s="3">
        <f t="shared" si="13"/>
        <v>57.475000000000001</v>
      </c>
      <c r="F105" s="7">
        <v>37051</v>
      </c>
      <c r="G105">
        <v>25</v>
      </c>
      <c r="H105" s="3">
        <f t="shared" si="7"/>
        <v>20.914999999999999</v>
      </c>
      <c r="I105" s="7">
        <v>37081</v>
      </c>
      <c r="J105">
        <v>8.9</v>
      </c>
      <c r="K105" s="3">
        <f t="shared" si="8"/>
        <v>-6.4164999999999992</v>
      </c>
      <c r="L105" s="7">
        <v>37112</v>
      </c>
      <c r="M105">
        <v>2.1</v>
      </c>
      <c r="N105" s="3">
        <f t="shared" si="9"/>
        <v>-14.618500000000001</v>
      </c>
      <c r="O105" s="7">
        <v>37143</v>
      </c>
      <c r="P105">
        <v>1.7</v>
      </c>
      <c r="Q105" s="3">
        <f t="shared" si="10"/>
        <v>-10.0845</v>
      </c>
      <c r="R105" s="7">
        <v>37173</v>
      </c>
      <c r="S105">
        <v>2.81</v>
      </c>
      <c r="T105" s="3">
        <f t="shared" si="11"/>
        <v>-2.5118499999999999</v>
      </c>
    </row>
    <row r="106" spans="2:20" x14ac:dyDescent="0.35">
      <c r="B106">
        <f t="shared" si="12"/>
        <v>2001</v>
      </c>
      <c r="C106" s="7">
        <v>37021</v>
      </c>
      <c r="D106">
        <v>43</v>
      </c>
      <c r="E106" s="3">
        <f t="shared" si="13"/>
        <v>51.014999999999993</v>
      </c>
      <c r="F106" s="7">
        <v>37052</v>
      </c>
      <c r="G106">
        <v>22</v>
      </c>
      <c r="H106" s="3">
        <f t="shared" si="7"/>
        <v>16.07</v>
      </c>
      <c r="I106" s="7">
        <v>37082</v>
      </c>
      <c r="J106">
        <v>8.6</v>
      </c>
      <c r="K106" s="3">
        <f t="shared" si="8"/>
        <v>-6.9009999999999998</v>
      </c>
      <c r="L106" s="7">
        <v>37113</v>
      </c>
      <c r="M106">
        <v>2.2999999999999998</v>
      </c>
      <c r="N106" s="3">
        <f t="shared" si="9"/>
        <v>-14.295500000000002</v>
      </c>
      <c r="O106" s="7">
        <v>37144</v>
      </c>
      <c r="P106">
        <v>1.7</v>
      </c>
      <c r="Q106" s="3">
        <f t="shared" si="10"/>
        <v>-10.0845</v>
      </c>
      <c r="R106" s="7">
        <v>37174</v>
      </c>
      <c r="S106">
        <v>2.69</v>
      </c>
      <c r="T106" s="3">
        <f t="shared" si="11"/>
        <v>-2.7056500000000003</v>
      </c>
    </row>
    <row r="107" spans="2:20" x14ac:dyDescent="0.35">
      <c r="B107">
        <f t="shared" si="12"/>
        <v>2001</v>
      </c>
      <c r="C107" s="7">
        <v>37022</v>
      </c>
      <c r="D107">
        <v>41</v>
      </c>
      <c r="E107" s="3">
        <f t="shared" si="13"/>
        <v>47.785000000000004</v>
      </c>
      <c r="F107" s="7">
        <v>37053</v>
      </c>
      <c r="G107">
        <v>19</v>
      </c>
      <c r="H107" s="3">
        <f t="shared" si="7"/>
        <v>11.224999999999998</v>
      </c>
      <c r="I107" s="7">
        <v>37083</v>
      </c>
      <c r="J107">
        <v>8</v>
      </c>
      <c r="K107" s="3">
        <f t="shared" si="8"/>
        <v>-7.8699999999999992</v>
      </c>
      <c r="L107" s="7">
        <v>37114</v>
      </c>
      <c r="M107">
        <v>2.2999999999999998</v>
      </c>
      <c r="N107" s="3">
        <f t="shared" si="9"/>
        <v>-14.295500000000002</v>
      </c>
      <c r="O107" s="7">
        <v>37145</v>
      </c>
      <c r="P107">
        <v>1.7</v>
      </c>
      <c r="Q107" s="3">
        <f t="shared" si="10"/>
        <v>-10.0845</v>
      </c>
      <c r="R107" s="7">
        <v>37175</v>
      </c>
      <c r="S107">
        <v>2.5099999999999998</v>
      </c>
      <c r="T107" s="3">
        <f t="shared" si="11"/>
        <v>-2.9963500000000005</v>
      </c>
    </row>
    <row r="108" spans="2:20" x14ac:dyDescent="0.35">
      <c r="B108">
        <f t="shared" si="12"/>
        <v>2001</v>
      </c>
      <c r="C108" s="7">
        <v>37023</v>
      </c>
      <c r="D108">
        <v>36</v>
      </c>
      <c r="E108" s="3">
        <f t="shared" si="13"/>
        <v>39.71</v>
      </c>
      <c r="F108" s="7">
        <v>37054</v>
      </c>
      <c r="G108">
        <v>19</v>
      </c>
      <c r="H108" s="3">
        <f t="shared" si="7"/>
        <v>11.224999999999998</v>
      </c>
      <c r="I108" s="7">
        <v>37084</v>
      </c>
      <c r="J108">
        <v>8.6</v>
      </c>
      <c r="K108" s="3">
        <f t="shared" si="8"/>
        <v>-6.9009999999999998</v>
      </c>
      <c r="L108" s="7">
        <v>37115</v>
      </c>
      <c r="M108">
        <v>2.1</v>
      </c>
      <c r="N108" s="3">
        <f t="shared" si="9"/>
        <v>-14.618500000000001</v>
      </c>
      <c r="O108" s="7">
        <v>37146</v>
      </c>
      <c r="P108">
        <v>1.6</v>
      </c>
      <c r="Q108" s="3">
        <f t="shared" si="10"/>
        <v>-10.246</v>
      </c>
      <c r="R108" s="7">
        <v>37176</v>
      </c>
      <c r="S108">
        <v>2.5</v>
      </c>
      <c r="T108" s="3">
        <f t="shared" si="11"/>
        <v>-3.0125000000000002</v>
      </c>
    </row>
    <row r="109" spans="2:20" x14ac:dyDescent="0.35">
      <c r="B109">
        <f t="shared" si="12"/>
        <v>2001</v>
      </c>
      <c r="C109" s="7">
        <v>37024</v>
      </c>
      <c r="D109">
        <v>35</v>
      </c>
      <c r="E109" s="3">
        <f t="shared" si="13"/>
        <v>38.094999999999999</v>
      </c>
      <c r="F109" s="7">
        <v>37055</v>
      </c>
      <c r="G109">
        <v>20</v>
      </c>
      <c r="H109" s="3">
        <f t="shared" si="7"/>
        <v>12.839999999999996</v>
      </c>
      <c r="I109" s="7">
        <v>37085</v>
      </c>
      <c r="J109">
        <v>9.6999999999999993</v>
      </c>
      <c r="K109" s="3">
        <f t="shared" si="8"/>
        <v>-5.1245000000000012</v>
      </c>
      <c r="L109" s="7">
        <v>37116</v>
      </c>
      <c r="M109">
        <v>2.2000000000000002</v>
      </c>
      <c r="N109" s="3">
        <f t="shared" si="9"/>
        <v>-14.457000000000001</v>
      </c>
      <c r="O109" s="7">
        <v>37147</v>
      </c>
      <c r="P109">
        <v>1.6</v>
      </c>
      <c r="Q109" s="3">
        <f t="shared" si="10"/>
        <v>-10.246</v>
      </c>
      <c r="R109" s="7">
        <v>37177</v>
      </c>
      <c r="S109">
        <v>2.4700000000000002</v>
      </c>
      <c r="T109" s="3">
        <f t="shared" si="11"/>
        <v>-3.0609499999999996</v>
      </c>
    </row>
    <row r="110" spans="2:20" x14ac:dyDescent="0.35">
      <c r="B110">
        <f t="shared" si="12"/>
        <v>2001</v>
      </c>
      <c r="C110" s="7">
        <v>37025</v>
      </c>
      <c r="D110">
        <v>35</v>
      </c>
      <c r="E110" s="3">
        <f t="shared" si="13"/>
        <v>38.094999999999999</v>
      </c>
      <c r="F110" s="7">
        <v>37056</v>
      </c>
      <c r="G110">
        <v>18</v>
      </c>
      <c r="H110" s="3">
        <f t="shared" si="7"/>
        <v>9.61</v>
      </c>
      <c r="I110" s="7">
        <v>37086</v>
      </c>
      <c r="J110">
        <v>8.5</v>
      </c>
      <c r="K110" s="3">
        <f t="shared" si="8"/>
        <v>-7.0625</v>
      </c>
      <c r="L110" s="7">
        <v>37117</v>
      </c>
      <c r="M110">
        <v>2.2000000000000002</v>
      </c>
      <c r="N110" s="3">
        <f t="shared" si="9"/>
        <v>-14.457000000000001</v>
      </c>
      <c r="O110" s="7">
        <v>37148</v>
      </c>
      <c r="P110">
        <v>1.6</v>
      </c>
      <c r="Q110" s="3">
        <f t="shared" si="10"/>
        <v>-10.246</v>
      </c>
      <c r="R110" s="7">
        <v>37178</v>
      </c>
      <c r="S110">
        <v>2.4</v>
      </c>
      <c r="T110" s="3">
        <f t="shared" si="11"/>
        <v>-3.1739999999999999</v>
      </c>
    </row>
    <row r="111" spans="2:20" x14ac:dyDescent="0.35">
      <c r="B111">
        <f t="shared" si="12"/>
        <v>2001</v>
      </c>
      <c r="C111" s="7">
        <v>37026</v>
      </c>
      <c r="D111">
        <v>39</v>
      </c>
      <c r="E111" s="3">
        <f t="shared" si="13"/>
        <v>44.555</v>
      </c>
      <c r="F111" s="7">
        <v>37057</v>
      </c>
      <c r="G111">
        <v>16</v>
      </c>
      <c r="H111" s="3">
        <f t="shared" si="7"/>
        <v>6.379999999999999</v>
      </c>
      <c r="I111" s="7">
        <v>37087</v>
      </c>
      <c r="J111">
        <v>9.3000000000000007</v>
      </c>
      <c r="K111" s="3">
        <f t="shared" si="8"/>
        <v>-5.7704999999999984</v>
      </c>
      <c r="L111" s="7">
        <v>37118</v>
      </c>
      <c r="M111">
        <v>2.1</v>
      </c>
      <c r="N111" s="3">
        <f t="shared" si="9"/>
        <v>-14.618500000000001</v>
      </c>
      <c r="O111" s="7">
        <v>37149</v>
      </c>
      <c r="P111">
        <v>1.6</v>
      </c>
      <c r="Q111" s="3">
        <f t="shared" si="10"/>
        <v>-10.246</v>
      </c>
      <c r="R111" s="7">
        <v>37179</v>
      </c>
      <c r="S111">
        <v>2.56</v>
      </c>
      <c r="T111" s="3">
        <f t="shared" si="11"/>
        <v>-2.9155999999999995</v>
      </c>
    </row>
    <row r="112" spans="2:20" x14ac:dyDescent="0.35">
      <c r="B112">
        <f t="shared" si="12"/>
        <v>2001</v>
      </c>
      <c r="C112" s="7">
        <v>37027</v>
      </c>
      <c r="D112">
        <v>44</v>
      </c>
      <c r="E112" s="3">
        <f t="shared" si="13"/>
        <v>52.63</v>
      </c>
      <c r="F112" s="7">
        <v>37058</v>
      </c>
      <c r="G112">
        <v>14</v>
      </c>
      <c r="H112" s="3">
        <f t="shared" si="7"/>
        <v>3.1499999999999986</v>
      </c>
      <c r="I112" s="7">
        <v>37088</v>
      </c>
      <c r="J112">
        <v>11</v>
      </c>
      <c r="K112" s="3">
        <f t="shared" si="8"/>
        <v>-3.0249999999999986</v>
      </c>
      <c r="L112" s="7">
        <v>37119</v>
      </c>
      <c r="M112">
        <v>1.9</v>
      </c>
      <c r="N112" s="3">
        <f t="shared" si="9"/>
        <v>-14.941500000000001</v>
      </c>
      <c r="O112" s="7">
        <v>37150</v>
      </c>
      <c r="P112">
        <v>1.7</v>
      </c>
      <c r="Q112" s="3">
        <f t="shared" si="10"/>
        <v>-10.0845</v>
      </c>
      <c r="R112" s="7">
        <v>37180</v>
      </c>
      <c r="S112">
        <v>2.59</v>
      </c>
      <c r="T112" s="3">
        <f t="shared" si="11"/>
        <v>-2.8671499999999996</v>
      </c>
    </row>
    <row r="113" spans="2:20" x14ac:dyDescent="0.35">
      <c r="B113">
        <f t="shared" si="12"/>
        <v>2001</v>
      </c>
      <c r="C113" s="7">
        <v>37028</v>
      </c>
      <c r="D113">
        <v>44</v>
      </c>
      <c r="E113" s="3">
        <f t="shared" si="13"/>
        <v>52.63</v>
      </c>
      <c r="F113" s="7">
        <v>37059</v>
      </c>
      <c r="G113">
        <v>13</v>
      </c>
      <c r="H113" s="3">
        <f t="shared" si="7"/>
        <v>1.5350000000000001</v>
      </c>
      <c r="I113" s="7">
        <v>37089</v>
      </c>
      <c r="J113">
        <v>9.1999999999999993</v>
      </c>
      <c r="K113" s="3">
        <f t="shared" si="8"/>
        <v>-5.9320000000000004</v>
      </c>
      <c r="L113" s="7">
        <v>37120</v>
      </c>
      <c r="M113">
        <v>2</v>
      </c>
      <c r="N113" s="3">
        <f t="shared" si="9"/>
        <v>-14.780000000000001</v>
      </c>
      <c r="O113" s="7">
        <v>37151</v>
      </c>
      <c r="P113">
        <v>1.7</v>
      </c>
      <c r="Q113" s="3">
        <f t="shared" si="10"/>
        <v>-10.0845</v>
      </c>
      <c r="R113" s="7">
        <v>37181</v>
      </c>
      <c r="S113">
        <v>8.61</v>
      </c>
      <c r="T113" s="3">
        <f t="shared" si="11"/>
        <v>6.8551499999999992</v>
      </c>
    </row>
    <row r="114" spans="2:20" x14ac:dyDescent="0.35">
      <c r="B114">
        <f t="shared" si="12"/>
        <v>2001</v>
      </c>
      <c r="C114" s="7">
        <v>37029</v>
      </c>
      <c r="D114">
        <v>41</v>
      </c>
      <c r="E114" s="3">
        <f t="shared" si="13"/>
        <v>47.785000000000004</v>
      </c>
      <c r="F114" s="7">
        <v>37060</v>
      </c>
      <c r="G114">
        <v>26</v>
      </c>
      <c r="H114" s="3">
        <f t="shared" si="7"/>
        <v>22.53</v>
      </c>
      <c r="I114" s="7">
        <v>37090</v>
      </c>
      <c r="J114">
        <v>12</v>
      </c>
      <c r="K114" s="3">
        <f t="shared" si="8"/>
        <v>-1.4100000000000001</v>
      </c>
      <c r="L114" s="7">
        <v>37121</v>
      </c>
      <c r="M114">
        <v>2.1</v>
      </c>
      <c r="N114" s="3">
        <f t="shared" si="9"/>
        <v>-14.618500000000001</v>
      </c>
      <c r="O114" s="7">
        <v>37152</v>
      </c>
      <c r="P114">
        <v>1.7</v>
      </c>
      <c r="Q114" s="3">
        <f t="shared" si="10"/>
        <v>-10.0845</v>
      </c>
      <c r="R114" s="7">
        <v>37182</v>
      </c>
      <c r="S114">
        <v>5.69</v>
      </c>
      <c r="T114" s="3">
        <f t="shared" si="11"/>
        <v>2.1393500000000012</v>
      </c>
    </row>
    <row r="115" spans="2:20" x14ac:dyDescent="0.35">
      <c r="B115">
        <f t="shared" si="12"/>
        <v>2001</v>
      </c>
      <c r="C115" s="7">
        <v>37030</v>
      </c>
      <c r="D115">
        <v>45</v>
      </c>
      <c r="E115" s="3">
        <f t="shared" si="13"/>
        <v>54.244999999999997</v>
      </c>
      <c r="F115" s="7">
        <v>37061</v>
      </c>
      <c r="G115">
        <v>24</v>
      </c>
      <c r="H115" s="3">
        <f t="shared" si="7"/>
        <v>19.299999999999997</v>
      </c>
      <c r="I115" s="7">
        <v>37091</v>
      </c>
      <c r="J115">
        <v>10</v>
      </c>
      <c r="K115" s="3">
        <f t="shared" si="8"/>
        <v>-4.6400000000000006</v>
      </c>
      <c r="L115" s="7">
        <v>37122</v>
      </c>
      <c r="M115">
        <v>1.9</v>
      </c>
      <c r="N115" s="3">
        <f t="shared" si="9"/>
        <v>-14.941500000000001</v>
      </c>
      <c r="O115" s="7">
        <v>37153</v>
      </c>
      <c r="P115">
        <v>1.7</v>
      </c>
      <c r="Q115" s="3">
        <f t="shared" si="10"/>
        <v>-10.0845</v>
      </c>
      <c r="R115" s="7">
        <v>37183</v>
      </c>
      <c r="S115">
        <v>4.63</v>
      </c>
      <c r="T115" s="3">
        <f t="shared" si="11"/>
        <v>0.42745000000000033</v>
      </c>
    </row>
    <row r="116" spans="2:20" x14ac:dyDescent="0.35">
      <c r="B116">
        <f t="shared" si="12"/>
        <v>2001</v>
      </c>
      <c r="C116" s="7">
        <v>37031</v>
      </c>
      <c r="D116">
        <v>48</v>
      </c>
      <c r="E116" s="3">
        <f t="shared" si="13"/>
        <v>59.089999999999996</v>
      </c>
      <c r="F116" s="7">
        <v>37062</v>
      </c>
      <c r="G116">
        <v>21</v>
      </c>
      <c r="H116" s="3">
        <f t="shared" si="7"/>
        <v>14.454999999999998</v>
      </c>
      <c r="I116" s="7">
        <v>37092</v>
      </c>
      <c r="J116">
        <v>8.6</v>
      </c>
      <c r="K116" s="3">
        <f t="shared" si="8"/>
        <v>-6.9009999999999998</v>
      </c>
      <c r="L116" s="7">
        <v>37123</v>
      </c>
      <c r="M116">
        <v>1.9</v>
      </c>
      <c r="N116" s="3">
        <f t="shared" si="9"/>
        <v>-14.941500000000001</v>
      </c>
      <c r="O116" s="7">
        <v>37154</v>
      </c>
      <c r="P116">
        <v>1.6</v>
      </c>
      <c r="Q116" s="3">
        <f t="shared" si="10"/>
        <v>-10.246</v>
      </c>
      <c r="R116" s="7">
        <v>37184</v>
      </c>
      <c r="S116">
        <v>3.78</v>
      </c>
      <c r="T116" s="3">
        <f t="shared" si="11"/>
        <v>-0.94530000000000047</v>
      </c>
    </row>
    <row r="117" spans="2:20" x14ac:dyDescent="0.35">
      <c r="B117">
        <f t="shared" si="12"/>
        <v>2001</v>
      </c>
      <c r="C117" s="7">
        <v>37032</v>
      </c>
      <c r="D117">
        <v>43</v>
      </c>
      <c r="E117" s="3">
        <f t="shared" si="13"/>
        <v>51.014999999999993</v>
      </c>
      <c r="F117" s="7">
        <v>37063</v>
      </c>
      <c r="G117">
        <v>18</v>
      </c>
      <c r="H117" s="3">
        <f t="shared" si="7"/>
        <v>9.61</v>
      </c>
      <c r="I117" s="7">
        <v>37093</v>
      </c>
      <c r="J117">
        <v>7.5</v>
      </c>
      <c r="K117" s="3">
        <f t="shared" si="8"/>
        <v>-8.6774999999999984</v>
      </c>
      <c r="L117" s="7">
        <v>37124</v>
      </c>
      <c r="M117">
        <v>2</v>
      </c>
      <c r="N117" s="3">
        <f t="shared" si="9"/>
        <v>-14.780000000000001</v>
      </c>
      <c r="O117" s="7">
        <v>37155</v>
      </c>
      <c r="P117">
        <v>1.8</v>
      </c>
      <c r="Q117" s="3">
        <f t="shared" si="10"/>
        <v>-9.923</v>
      </c>
      <c r="R117" s="7">
        <v>37185</v>
      </c>
      <c r="S117">
        <v>3.84</v>
      </c>
      <c r="T117" s="3">
        <f t="shared" si="11"/>
        <v>-0.84839999999999982</v>
      </c>
    </row>
    <row r="118" spans="2:20" x14ac:dyDescent="0.35">
      <c r="B118">
        <f t="shared" si="12"/>
        <v>2001</v>
      </c>
      <c r="C118" s="7">
        <v>37033</v>
      </c>
      <c r="D118">
        <v>38</v>
      </c>
      <c r="E118" s="3">
        <f t="shared" si="13"/>
        <v>42.94</v>
      </c>
      <c r="F118" s="7">
        <v>37064</v>
      </c>
      <c r="G118">
        <v>15</v>
      </c>
      <c r="H118" s="3">
        <f t="shared" si="7"/>
        <v>4.7650000000000006</v>
      </c>
      <c r="I118" s="7">
        <v>37094</v>
      </c>
      <c r="J118">
        <v>6.4</v>
      </c>
      <c r="K118" s="3">
        <f t="shared" si="8"/>
        <v>-10.453999999999999</v>
      </c>
      <c r="L118" s="7">
        <v>37125</v>
      </c>
      <c r="M118">
        <v>2.1</v>
      </c>
      <c r="N118" s="3">
        <f t="shared" si="9"/>
        <v>-14.618500000000001</v>
      </c>
      <c r="O118" s="7">
        <v>37156</v>
      </c>
      <c r="P118">
        <v>4.5</v>
      </c>
      <c r="Q118" s="3">
        <f t="shared" si="10"/>
        <v>-5.5625</v>
      </c>
      <c r="R118" s="7">
        <v>37186</v>
      </c>
      <c r="S118">
        <v>3.89</v>
      </c>
      <c r="T118" s="3">
        <f t="shared" si="11"/>
        <v>-0.76764999999999972</v>
      </c>
    </row>
    <row r="119" spans="2:20" x14ac:dyDescent="0.35">
      <c r="B119">
        <f t="shared" si="12"/>
        <v>2001</v>
      </c>
      <c r="C119" s="7">
        <v>37034</v>
      </c>
      <c r="D119">
        <v>33</v>
      </c>
      <c r="E119" s="3">
        <f t="shared" si="13"/>
        <v>34.865000000000002</v>
      </c>
      <c r="F119" s="7">
        <v>37065</v>
      </c>
      <c r="G119">
        <v>15</v>
      </c>
      <c r="H119" s="3">
        <f t="shared" si="7"/>
        <v>4.7650000000000006</v>
      </c>
      <c r="I119" s="7">
        <v>37095</v>
      </c>
      <c r="J119">
        <v>5.4</v>
      </c>
      <c r="K119" s="3">
        <f t="shared" si="8"/>
        <v>-12.068999999999999</v>
      </c>
      <c r="L119" s="7">
        <v>37126</v>
      </c>
      <c r="M119">
        <v>2</v>
      </c>
      <c r="N119" s="3">
        <f t="shared" si="9"/>
        <v>-14.780000000000001</v>
      </c>
      <c r="O119" s="7">
        <v>37157</v>
      </c>
      <c r="P119">
        <v>2.9</v>
      </c>
      <c r="Q119" s="3">
        <f t="shared" si="10"/>
        <v>-8.1464999999999996</v>
      </c>
      <c r="R119" s="7">
        <v>37187</v>
      </c>
      <c r="S119">
        <v>3.84</v>
      </c>
      <c r="T119" s="3">
        <f t="shared" si="11"/>
        <v>-0.84839999999999982</v>
      </c>
    </row>
    <row r="120" spans="2:20" x14ac:dyDescent="0.35">
      <c r="B120">
        <f t="shared" si="12"/>
        <v>2001</v>
      </c>
      <c r="C120" s="7">
        <v>37035</v>
      </c>
      <c r="D120">
        <v>29</v>
      </c>
      <c r="E120" s="3">
        <f t="shared" si="13"/>
        <v>28.405000000000001</v>
      </c>
      <c r="F120" s="7">
        <v>37066</v>
      </c>
      <c r="G120">
        <v>15</v>
      </c>
      <c r="H120" s="3">
        <f t="shared" si="7"/>
        <v>4.7650000000000006</v>
      </c>
      <c r="I120" s="7">
        <v>37096</v>
      </c>
      <c r="J120">
        <v>4.3</v>
      </c>
      <c r="K120" s="3">
        <f t="shared" si="8"/>
        <v>-13.845499999999999</v>
      </c>
      <c r="L120" s="7">
        <v>37127</v>
      </c>
      <c r="M120">
        <v>1.8</v>
      </c>
      <c r="N120" s="3">
        <f t="shared" si="9"/>
        <v>-15.103000000000002</v>
      </c>
      <c r="O120" s="7">
        <v>37158</v>
      </c>
      <c r="P120">
        <v>2.1</v>
      </c>
      <c r="Q120" s="3">
        <f t="shared" si="10"/>
        <v>-9.4384999999999994</v>
      </c>
      <c r="R120" s="7">
        <v>37188</v>
      </c>
      <c r="S120">
        <v>3.87</v>
      </c>
      <c r="T120" s="3">
        <f t="shared" si="11"/>
        <v>-0.79994999999999994</v>
      </c>
    </row>
    <row r="121" spans="2:20" x14ac:dyDescent="0.35">
      <c r="B121">
        <f t="shared" si="12"/>
        <v>2001</v>
      </c>
      <c r="C121" s="7">
        <v>37036</v>
      </c>
      <c r="D121">
        <v>26</v>
      </c>
      <c r="E121" s="3">
        <f t="shared" si="13"/>
        <v>23.560000000000002</v>
      </c>
      <c r="F121" s="7">
        <v>37067</v>
      </c>
      <c r="G121">
        <v>15</v>
      </c>
      <c r="H121" s="3">
        <f t="shared" si="7"/>
        <v>4.7650000000000006</v>
      </c>
      <c r="I121" s="7">
        <v>37097</v>
      </c>
      <c r="J121">
        <v>3.6</v>
      </c>
      <c r="K121" s="3">
        <f t="shared" si="8"/>
        <v>-14.975999999999999</v>
      </c>
      <c r="L121" s="7">
        <v>37128</v>
      </c>
      <c r="M121">
        <v>1.7</v>
      </c>
      <c r="N121" s="3">
        <f t="shared" si="9"/>
        <v>-15.264500000000002</v>
      </c>
      <c r="O121" s="7">
        <v>37159</v>
      </c>
      <c r="P121">
        <v>2.1</v>
      </c>
      <c r="Q121" s="3">
        <f t="shared" si="10"/>
        <v>-9.4384999999999994</v>
      </c>
      <c r="R121" s="7">
        <v>37189</v>
      </c>
      <c r="S121">
        <v>4.46</v>
      </c>
      <c r="T121" s="3">
        <f t="shared" si="11"/>
        <v>0.15289999999999981</v>
      </c>
    </row>
    <row r="122" spans="2:20" x14ac:dyDescent="0.35">
      <c r="B122">
        <f t="shared" si="12"/>
        <v>2001</v>
      </c>
      <c r="C122" s="7">
        <v>37037</v>
      </c>
      <c r="D122">
        <v>23</v>
      </c>
      <c r="E122" s="3">
        <f t="shared" si="13"/>
        <v>18.715000000000003</v>
      </c>
      <c r="F122" s="7">
        <v>37068</v>
      </c>
      <c r="G122">
        <v>14</v>
      </c>
      <c r="H122" s="3">
        <f t="shared" si="7"/>
        <v>3.1499999999999986</v>
      </c>
      <c r="I122" s="7">
        <v>37098</v>
      </c>
      <c r="J122">
        <v>3.2</v>
      </c>
      <c r="K122" s="3">
        <f t="shared" si="8"/>
        <v>-15.622</v>
      </c>
      <c r="L122" s="7">
        <v>37129</v>
      </c>
      <c r="M122">
        <v>1.7</v>
      </c>
      <c r="N122" s="3">
        <f t="shared" si="9"/>
        <v>-15.264500000000002</v>
      </c>
      <c r="O122" s="7">
        <v>37160</v>
      </c>
      <c r="P122">
        <v>11</v>
      </c>
      <c r="Q122" s="3">
        <f t="shared" si="10"/>
        <v>4.9350000000000005</v>
      </c>
      <c r="R122" s="7">
        <v>37190</v>
      </c>
      <c r="S122">
        <v>4.63</v>
      </c>
      <c r="T122" s="3">
        <f t="shared" si="11"/>
        <v>0.42745000000000033</v>
      </c>
    </row>
    <row r="123" spans="2:20" x14ac:dyDescent="0.35">
      <c r="B123">
        <f t="shared" si="12"/>
        <v>2001</v>
      </c>
      <c r="C123" s="7">
        <v>37038</v>
      </c>
      <c r="D123">
        <v>22</v>
      </c>
      <c r="E123" s="3">
        <f t="shared" si="13"/>
        <v>17.100000000000001</v>
      </c>
      <c r="F123" s="7">
        <v>37069</v>
      </c>
      <c r="G123">
        <v>12</v>
      </c>
      <c r="H123" s="3">
        <f t="shared" si="7"/>
        <v>-8.0000000000001847E-2</v>
      </c>
      <c r="I123" s="7">
        <v>37099</v>
      </c>
      <c r="J123">
        <v>3.2</v>
      </c>
      <c r="K123" s="3">
        <f t="shared" si="8"/>
        <v>-15.622</v>
      </c>
      <c r="L123" s="7">
        <v>37130</v>
      </c>
      <c r="M123">
        <v>2</v>
      </c>
      <c r="N123" s="3">
        <f t="shared" si="9"/>
        <v>-14.780000000000001</v>
      </c>
      <c r="O123" s="7">
        <v>37161</v>
      </c>
      <c r="P123">
        <v>5.9</v>
      </c>
      <c r="Q123" s="3">
        <f t="shared" si="10"/>
        <v>-3.301499999999999</v>
      </c>
      <c r="R123" s="7">
        <v>37191</v>
      </c>
      <c r="S123">
        <v>4.7300000000000004</v>
      </c>
      <c r="T123" s="3">
        <f t="shared" si="11"/>
        <v>0.58895000000000053</v>
      </c>
    </row>
    <row r="124" spans="2:20" x14ac:dyDescent="0.35">
      <c r="B124">
        <f t="shared" si="12"/>
        <v>2001</v>
      </c>
      <c r="C124" s="7">
        <v>37039</v>
      </c>
      <c r="D124">
        <v>22</v>
      </c>
      <c r="E124" s="3">
        <f t="shared" si="13"/>
        <v>17.100000000000001</v>
      </c>
      <c r="F124" s="7">
        <v>37070</v>
      </c>
      <c r="G124">
        <v>12</v>
      </c>
      <c r="H124" s="3">
        <f t="shared" si="7"/>
        <v>-8.0000000000001847E-2</v>
      </c>
      <c r="I124" s="7">
        <v>37100</v>
      </c>
      <c r="J124">
        <v>3.2</v>
      </c>
      <c r="K124" s="3">
        <f t="shared" si="8"/>
        <v>-15.622</v>
      </c>
      <c r="L124" s="7">
        <v>37131</v>
      </c>
      <c r="M124">
        <v>2.2999999999999998</v>
      </c>
      <c r="N124" s="3">
        <f t="shared" si="9"/>
        <v>-14.295500000000002</v>
      </c>
      <c r="O124" s="7">
        <v>37162</v>
      </c>
      <c r="P124">
        <v>4.7</v>
      </c>
      <c r="Q124" s="3">
        <f t="shared" si="10"/>
        <v>-5.2394999999999996</v>
      </c>
      <c r="R124" s="7">
        <v>37192</v>
      </c>
      <c r="S124">
        <v>4.37</v>
      </c>
      <c r="T124" s="3">
        <f t="shared" si="11"/>
        <v>7.5500000000001677E-3</v>
      </c>
    </row>
    <row r="125" spans="2:20" x14ac:dyDescent="0.35">
      <c r="B125">
        <f t="shared" si="12"/>
        <v>2001</v>
      </c>
      <c r="C125" s="7">
        <v>37040</v>
      </c>
      <c r="D125">
        <v>27</v>
      </c>
      <c r="E125" s="3">
        <f t="shared" si="13"/>
        <v>25.174999999999997</v>
      </c>
      <c r="F125" s="7">
        <v>37071</v>
      </c>
      <c r="G125">
        <v>11</v>
      </c>
      <c r="H125" s="3">
        <f t="shared" si="7"/>
        <v>-1.6950000000000003</v>
      </c>
      <c r="I125" s="7">
        <v>37101</v>
      </c>
      <c r="J125">
        <v>3.1</v>
      </c>
      <c r="K125" s="3">
        <f t="shared" si="8"/>
        <v>-15.7835</v>
      </c>
      <c r="L125" s="7">
        <v>37132</v>
      </c>
      <c r="M125">
        <v>2.5</v>
      </c>
      <c r="N125" s="3">
        <f t="shared" si="9"/>
        <v>-13.972500000000002</v>
      </c>
      <c r="O125" s="7">
        <v>37163</v>
      </c>
      <c r="P125">
        <v>4</v>
      </c>
      <c r="Q125" s="3">
        <f t="shared" si="10"/>
        <v>-6.37</v>
      </c>
      <c r="R125" s="7">
        <v>37193</v>
      </c>
      <c r="S125">
        <v>4.5</v>
      </c>
      <c r="T125" s="3">
        <f t="shared" si="11"/>
        <v>0.21750000000000025</v>
      </c>
    </row>
    <row r="126" spans="2:20" x14ac:dyDescent="0.35">
      <c r="B126">
        <f t="shared" si="12"/>
        <v>2001</v>
      </c>
      <c r="C126" s="7">
        <v>37041</v>
      </c>
      <c r="D126">
        <v>25</v>
      </c>
      <c r="E126" s="3">
        <f t="shared" si="13"/>
        <v>21.945</v>
      </c>
      <c r="F126" s="7">
        <v>37072</v>
      </c>
      <c r="G126">
        <v>9.8000000000000007</v>
      </c>
      <c r="H126" s="3">
        <f t="shared" si="7"/>
        <v>-3.6329999999999991</v>
      </c>
      <c r="I126" s="7">
        <v>37102</v>
      </c>
      <c r="J126">
        <v>3</v>
      </c>
      <c r="K126" s="3">
        <f t="shared" si="8"/>
        <v>-15.945</v>
      </c>
      <c r="L126" s="7">
        <v>37133</v>
      </c>
      <c r="M126">
        <v>2.1</v>
      </c>
      <c r="N126" s="3">
        <f t="shared" si="9"/>
        <v>-14.618500000000001</v>
      </c>
      <c r="O126" s="7">
        <v>37164</v>
      </c>
      <c r="P126">
        <v>3.5</v>
      </c>
      <c r="Q126" s="3">
        <f t="shared" si="10"/>
        <v>-7.1775000000000002</v>
      </c>
      <c r="R126" s="7">
        <v>37194</v>
      </c>
      <c r="S126">
        <v>4.2</v>
      </c>
      <c r="T126" s="3">
        <f t="shared" si="11"/>
        <v>-0.26699999999999946</v>
      </c>
    </row>
    <row r="127" spans="2:20" x14ac:dyDescent="0.35">
      <c r="B127">
        <f t="shared" si="12"/>
        <v>2001</v>
      </c>
      <c r="C127" s="7">
        <v>37042</v>
      </c>
      <c r="D127">
        <v>23</v>
      </c>
      <c r="E127" s="3">
        <f t="shared" si="13"/>
        <v>18.715000000000003</v>
      </c>
      <c r="H127" s="3" t="str">
        <f t="shared" si="7"/>
        <v/>
      </c>
      <c r="I127" s="7">
        <v>37103</v>
      </c>
      <c r="J127">
        <v>2.7</v>
      </c>
      <c r="K127" s="3">
        <f t="shared" si="8"/>
        <v>-16.429499999999997</v>
      </c>
      <c r="L127" s="7">
        <v>37134</v>
      </c>
      <c r="M127">
        <v>1.9</v>
      </c>
      <c r="N127" s="3">
        <f t="shared" si="9"/>
        <v>-14.941500000000001</v>
      </c>
      <c r="Q127" s="3" t="str">
        <f t="shared" si="10"/>
        <v/>
      </c>
      <c r="R127" s="7">
        <v>37195</v>
      </c>
      <c r="S127">
        <v>4.12</v>
      </c>
      <c r="T127" s="3">
        <f t="shared" si="11"/>
        <v>-0.39619999999999944</v>
      </c>
    </row>
    <row r="128" spans="2:20" x14ac:dyDescent="0.35">
      <c r="B128">
        <f t="shared" si="12"/>
        <v>2002</v>
      </c>
      <c r="C128" s="7">
        <v>37377</v>
      </c>
      <c r="D128">
        <v>106</v>
      </c>
      <c r="E128" s="3">
        <f t="shared" si="13"/>
        <v>152.76</v>
      </c>
      <c r="F128" s="7">
        <v>37408</v>
      </c>
      <c r="G128">
        <v>22.5</v>
      </c>
      <c r="H128" s="3">
        <f t="shared" si="7"/>
        <v>16.877499999999998</v>
      </c>
      <c r="I128" s="7">
        <v>37438</v>
      </c>
      <c r="J128">
        <v>12.5</v>
      </c>
      <c r="K128" s="3">
        <f t="shared" si="8"/>
        <v>-0.60249999999999915</v>
      </c>
      <c r="L128" s="7">
        <v>37469</v>
      </c>
      <c r="M128">
        <v>6.7</v>
      </c>
      <c r="N128" s="3">
        <f t="shared" si="9"/>
        <v>-7.1895000000000007</v>
      </c>
      <c r="O128" s="7">
        <v>37500</v>
      </c>
      <c r="P128">
        <v>3.43</v>
      </c>
      <c r="Q128" s="3">
        <f t="shared" si="10"/>
        <v>-7.2905499999999996</v>
      </c>
      <c r="R128" s="7">
        <v>37530</v>
      </c>
      <c r="S128">
        <v>3.58</v>
      </c>
      <c r="T128" s="3">
        <f t="shared" si="11"/>
        <v>-1.2683</v>
      </c>
    </row>
    <row r="129" spans="2:20" x14ac:dyDescent="0.35">
      <c r="B129">
        <f t="shared" si="12"/>
        <v>2002</v>
      </c>
      <c r="C129" s="7">
        <v>37378</v>
      </c>
      <c r="D129">
        <v>114</v>
      </c>
      <c r="E129" s="3">
        <f t="shared" si="13"/>
        <v>165.67999999999998</v>
      </c>
      <c r="F129" s="7">
        <v>37409</v>
      </c>
      <c r="G129">
        <v>22.7</v>
      </c>
      <c r="H129" s="3">
        <f t="shared" si="7"/>
        <v>17.200499999999998</v>
      </c>
      <c r="I129" s="7">
        <v>37439</v>
      </c>
      <c r="J129">
        <v>18.7</v>
      </c>
      <c r="K129" s="3">
        <f t="shared" si="8"/>
        <v>9.410499999999999</v>
      </c>
      <c r="L129" s="7">
        <v>37470</v>
      </c>
      <c r="M129">
        <v>6.05</v>
      </c>
      <c r="N129" s="3">
        <f t="shared" si="9"/>
        <v>-8.239250000000002</v>
      </c>
      <c r="O129" s="7">
        <v>37501</v>
      </c>
      <c r="P129">
        <v>3.27</v>
      </c>
      <c r="Q129" s="3">
        <f t="shared" si="10"/>
        <v>-7.5489500000000005</v>
      </c>
      <c r="R129" s="7">
        <v>37531</v>
      </c>
      <c r="S129">
        <v>3.28</v>
      </c>
      <c r="T129" s="3">
        <f t="shared" si="11"/>
        <v>-1.7528000000000006</v>
      </c>
    </row>
    <row r="130" spans="2:20" x14ac:dyDescent="0.35">
      <c r="B130">
        <f t="shared" si="12"/>
        <v>2002</v>
      </c>
      <c r="C130" s="7">
        <v>37379</v>
      </c>
      <c r="D130">
        <v>126</v>
      </c>
      <c r="E130" s="3">
        <f t="shared" si="13"/>
        <v>185.06</v>
      </c>
      <c r="F130" s="7">
        <v>37410</v>
      </c>
      <c r="G130">
        <v>21.9</v>
      </c>
      <c r="H130" s="3">
        <f t="shared" si="7"/>
        <v>15.908499999999997</v>
      </c>
      <c r="I130" s="7">
        <v>37440</v>
      </c>
      <c r="J130">
        <v>19.100000000000001</v>
      </c>
      <c r="K130" s="3">
        <f t="shared" si="8"/>
        <v>10.056500000000003</v>
      </c>
      <c r="L130" s="7">
        <v>37471</v>
      </c>
      <c r="M130">
        <v>6.38</v>
      </c>
      <c r="N130" s="3">
        <f t="shared" si="9"/>
        <v>-7.7063000000000024</v>
      </c>
      <c r="O130" s="7">
        <v>37502</v>
      </c>
      <c r="P130">
        <v>3.51</v>
      </c>
      <c r="Q130" s="3">
        <f t="shared" si="10"/>
        <v>-7.1613500000000005</v>
      </c>
      <c r="R130" s="7">
        <v>37532</v>
      </c>
      <c r="S130">
        <v>3.26</v>
      </c>
      <c r="T130" s="3">
        <f t="shared" si="11"/>
        <v>-1.7850999999999999</v>
      </c>
    </row>
    <row r="131" spans="2:20" x14ac:dyDescent="0.35">
      <c r="B131">
        <f t="shared" si="12"/>
        <v>2002</v>
      </c>
      <c r="C131" s="7">
        <v>37380</v>
      </c>
      <c r="D131">
        <v>119</v>
      </c>
      <c r="E131" s="3">
        <f t="shared" si="13"/>
        <v>173.755</v>
      </c>
      <c r="F131" s="7">
        <v>37411</v>
      </c>
      <c r="G131">
        <v>19.8</v>
      </c>
      <c r="H131" s="3">
        <f t="shared" si="7"/>
        <v>12.516999999999999</v>
      </c>
      <c r="I131" s="7">
        <v>37441</v>
      </c>
      <c r="J131">
        <v>17.8</v>
      </c>
      <c r="K131" s="3">
        <f t="shared" si="8"/>
        <v>7.9570000000000007</v>
      </c>
      <c r="L131" s="7">
        <v>37472</v>
      </c>
      <c r="M131">
        <v>6.7</v>
      </c>
      <c r="N131" s="3">
        <f t="shared" si="9"/>
        <v>-7.1895000000000007</v>
      </c>
      <c r="O131" s="7">
        <v>37503</v>
      </c>
      <c r="P131">
        <v>4.7</v>
      </c>
      <c r="Q131" s="3">
        <f t="shared" si="10"/>
        <v>-5.2394999999999996</v>
      </c>
      <c r="R131" s="7">
        <v>37533</v>
      </c>
      <c r="S131">
        <v>2.85</v>
      </c>
      <c r="T131" s="3">
        <f t="shared" si="11"/>
        <v>-2.4472499999999995</v>
      </c>
    </row>
    <row r="132" spans="2:20" x14ac:dyDescent="0.35">
      <c r="B132">
        <f t="shared" si="12"/>
        <v>2002</v>
      </c>
      <c r="C132" s="7">
        <v>37381</v>
      </c>
      <c r="D132">
        <v>94.9</v>
      </c>
      <c r="E132" s="3">
        <f t="shared" si="13"/>
        <v>134.83350000000002</v>
      </c>
      <c r="F132" s="7">
        <v>37412</v>
      </c>
      <c r="G132">
        <v>22</v>
      </c>
      <c r="H132" s="3">
        <f t="shared" ref="H132:H195" si="14">IF(ISBLANK(G132),"",(G132*H$3)+H$2)</f>
        <v>16.07</v>
      </c>
      <c r="I132" s="7">
        <v>37442</v>
      </c>
      <c r="J132">
        <v>22.4</v>
      </c>
      <c r="K132" s="3">
        <f t="shared" ref="K132:K195" si="15">IF(ISBLANK(J132),"",(J132*K$3)+K$2)</f>
        <v>15.385999999999996</v>
      </c>
      <c r="L132" s="7">
        <v>37473</v>
      </c>
      <c r="M132">
        <v>6.51</v>
      </c>
      <c r="N132" s="3">
        <f t="shared" ref="N132:N195" si="16">IF(ISBLANK(M132),"",(M132*N$3)+N$2)</f>
        <v>-7.4963500000000014</v>
      </c>
      <c r="O132" s="7">
        <v>37504</v>
      </c>
      <c r="P132">
        <v>4.3</v>
      </c>
      <c r="Q132" s="3">
        <f t="shared" ref="Q132:Q195" si="17">IF(ISBLANK(P132),"",(P132*Q$3)+Q$2)</f>
        <v>-5.8855000000000004</v>
      </c>
      <c r="R132" s="7">
        <v>37534</v>
      </c>
      <c r="S132">
        <v>3.08</v>
      </c>
      <c r="T132" s="3">
        <f t="shared" ref="T132:T195" si="18">IF(ISBLANK(S132),"",(S132*T$3)+T$2)</f>
        <v>-2.0758000000000001</v>
      </c>
    </row>
    <row r="133" spans="2:20" x14ac:dyDescent="0.35">
      <c r="B133">
        <f t="shared" ref="B133:B196" si="19">YEAR(L133)</f>
        <v>2002</v>
      </c>
      <c r="C133" s="7">
        <v>37382</v>
      </c>
      <c r="D133">
        <v>81.599999999999994</v>
      </c>
      <c r="E133" s="3">
        <f t="shared" ref="E133:E196" si="20">IF(ISBLANK(D133),"",(D133*E$3)+E$2)</f>
        <v>113.35399999999998</v>
      </c>
      <c r="F133" s="7">
        <v>37413</v>
      </c>
      <c r="G133">
        <v>25.8</v>
      </c>
      <c r="H133" s="3">
        <f t="shared" si="14"/>
        <v>22.207000000000001</v>
      </c>
      <c r="I133" s="7">
        <v>37443</v>
      </c>
      <c r="J133">
        <v>19</v>
      </c>
      <c r="K133" s="3">
        <f t="shared" si="15"/>
        <v>9.8949999999999996</v>
      </c>
      <c r="L133" s="7">
        <v>37474</v>
      </c>
      <c r="M133">
        <v>7.09</v>
      </c>
      <c r="N133" s="3">
        <f t="shared" si="16"/>
        <v>-6.5596500000000013</v>
      </c>
      <c r="O133" s="7">
        <v>37505</v>
      </c>
      <c r="P133">
        <v>3.67</v>
      </c>
      <c r="Q133" s="3">
        <f t="shared" si="17"/>
        <v>-6.9029500000000006</v>
      </c>
      <c r="R133" s="7">
        <v>37535</v>
      </c>
      <c r="S133">
        <v>3.07</v>
      </c>
      <c r="T133" s="3">
        <f t="shared" si="18"/>
        <v>-2.0919499999999998</v>
      </c>
    </row>
    <row r="134" spans="2:20" x14ac:dyDescent="0.35">
      <c r="B134">
        <f t="shared" si="19"/>
        <v>2002</v>
      </c>
      <c r="C134" s="7">
        <v>37383</v>
      </c>
      <c r="D134">
        <v>66.8</v>
      </c>
      <c r="E134" s="3">
        <f t="shared" si="20"/>
        <v>89.451999999999998</v>
      </c>
      <c r="F134" s="7">
        <v>37414</v>
      </c>
      <c r="G134">
        <v>25.7</v>
      </c>
      <c r="H134" s="3">
        <f t="shared" si="14"/>
        <v>22.045499999999997</v>
      </c>
      <c r="I134" s="7">
        <v>37444</v>
      </c>
      <c r="J134">
        <v>17.7</v>
      </c>
      <c r="K134" s="3">
        <f t="shared" si="15"/>
        <v>7.7955000000000005</v>
      </c>
      <c r="L134" s="7">
        <v>37475</v>
      </c>
      <c r="M134">
        <v>8.89</v>
      </c>
      <c r="N134" s="3">
        <f t="shared" si="16"/>
        <v>-3.6526500000000013</v>
      </c>
      <c r="O134" s="7">
        <v>37506</v>
      </c>
      <c r="P134">
        <v>3.34</v>
      </c>
      <c r="Q134" s="3">
        <f t="shared" si="17"/>
        <v>-7.4359000000000002</v>
      </c>
      <c r="R134" s="7">
        <v>37536</v>
      </c>
      <c r="S134">
        <v>3.01</v>
      </c>
      <c r="T134" s="3">
        <f t="shared" si="18"/>
        <v>-2.1888500000000004</v>
      </c>
    </row>
    <row r="135" spans="2:20" x14ac:dyDescent="0.35">
      <c r="B135">
        <f t="shared" si="19"/>
        <v>2002</v>
      </c>
      <c r="C135" s="7">
        <v>37384</v>
      </c>
      <c r="D135">
        <v>60.3</v>
      </c>
      <c r="E135" s="3">
        <f t="shared" si="20"/>
        <v>78.954499999999996</v>
      </c>
      <c r="F135" s="7">
        <v>37415</v>
      </c>
      <c r="G135">
        <v>22.9</v>
      </c>
      <c r="H135" s="3">
        <f t="shared" si="14"/>
        <v>17.523499999999999</v>
      </c>
      <c r="I135" s="7">
        <v>37445</v>
      </c>
      <c r="J135">
        <v>15.8</v>
      </c>
      <c r="K135" s="3">
        <f t="shared" si="15"/>
        <v>4.7270000000000003</v>
      </c>
      <c r="L135" s="7">
        <v>37476</v>
      </c>
      <c r="M135">
        <v>7.23</v>
      </c>
      <c r="N135" s="3">
        <f t="shared" si="16"/>
        <v>-6.3335500000000007</v>
      </c>
      <c r="O135" s="7">
        <v>37507</v>
      </c>
      <c r="P135">
        <v>3.18</v>
      </c>
      <c r="Q135" s="3">
        <f t="shared" si="17"/>
        <v>-7.6943000000000001</v>
      </c>
      <c r="R135" s="7">
        <v>37537</v>
      </c>
      <c r="S135">
        <v>2.94</v>
      </c>
      <c r="T135" s="3">
        <f t="shared" si="18"/>
        <v>-2.3018999999999998</v>
      </c>
    </row>
    <row r="136" spans="2:20" x14ac:dyDescent="0.35">
      <c r="B136">
        <f t="shared" si="19"/>
        <v>2002</v>
      </c>
      <c r="C136" s="7">
        <v>37385</v>
      </c>
      <c r="D136">
        <v>53</v>
      </c>
      <c r="E136" s="3">
        <f t="shared" si="20"/>
        <v>67.164999999999992</v>
      </c>
      <c r="F136" s="7">
        <v>37416</v>
      </c>
      <c r="G136">
        <v>21.3</v>
      </c>
      <c r="H136" s="3">
        <f t="shared" si="14"/>
        <v>14.939500000000002</v>
      </c>
      <c r="I136" s="7">
        <v>37446</v>
      </c>
      <c r="J136">
        <v>14</v>
      </c>
      <c r="K136" s="3">
        <f t="shared" si="15"/>
        <v>1.8200000000000003</v>
      </c>
      <c r="L136" s="7">
        <v>37477</v>
      </c>
      <c r="M136">
        <v>6.22</v>
      </c>
      <c r="N136" s="3">
        <f t="shared" si="16"/>
        <v>-7.9647000000000023</v>
      </c>
      <c r="O136" s="7">
        <v>37508</v>
      </c>
      <c r="P136">
        <v>3.05</v>
      </c>
      <c r="Q136" s="3">
        <f t="shared" si="17"/>
        <v>-7.9042500000000002</v>
      </c>
      <c r="R136" s="7">
        <v>37538</v>
      </c>
      <c r="S136">
        <v>2.96</v>
      </c>
      <c r="T136" s="3">
        <f t="shared" si="18"/>
        <v>-2.2695999999999996</v>
      </c>
    </row>
    <row r="137" spans="2:20" x14ac:dyDescent="0.35">
      <c r="B137">
        <f t="shared" si="19"/>
        <v>2002</v>
      </c>
      <c r="C137" s="7">
        <v>37386</v>
      </c>
      <c r="D137">
        <v>56.2</v>
      </c>
      <c r="E137" s="3">
        <f t="shared" si="20"/>
        <v>72.332999999999998</v>
      </c>
      <c r="F137" s="7">
        <v>37417</v>
      </c>
      <c r="G137">
        <v>20.9</v>
      </c>
      <c r="H137" s="3">
        <f t="shared" si="14"/>
        <v>14.293499999999995</v>
      </c>
      <c r="I137" s="7">
        <v>37447</v>
      </c>
      <c r="J137">
        <v>12</v>
      </c>
      <c r="K137" s="3">
        <f t="shared" si="15"/>
        <v>-1.4100000000000001</v>
      </c>
      <c r="L137" s="7">
        <v>37478</v>
      </c>
      <c r="M137">
        <v>5.68</v>
      </c>
      <c r="N137" s="3">
        <f t="shared" si="16"/>
        <v>-8.836800000000002</v>
      </c>
      <c r="O137" s="7">
        <v>37509</v>
      </c>
      <c r="P137">
        <v>2.92</v>
      </c>
      <c r="Q137" s="3">
        <f t="shared" si="17"/>
        <v>-8.1142000000000003</v>
      </c>
      <c r="R137" s="7">
        <v>37539</v>
      </c>
      <c r="S137">
        <v>2.86</v>
      </c>
      <c r="T137" s="3">
        <f t="shared" si="18"/>
        <v>-2.4310999999999998</v>
      </c>
    </row>
    <row r="138" spans="2:20" x14ac:dyDescent="0.35">
      <c r="B138">
        <f t="shared" si="19"/>
        <v>2002</v>
      </c>
      <c r="C138" s="7">
        <v>37387</v>
      </c>
      <c r="D138">
        <v>53.6</v>
      </c>
      <c r="E138" s="3">
        <f t="shared" si="20"/>
        <v>68.134000000000015</v>
      </c>
      <c r="F138" s="7">
        <v>37418</v>
      </c>
      <c r="G138">
        <v>20.7</v>
      </c>
      <c r="H138" s="3">
        <f t="shared" si="14"/>
        <v>13.970500000000001</v>
      </c>
      <c r="I138" s="7">
        <v>37448</v>
      </c>
      <c r="J138">
        <v>10.3</v>
      </c>
      <c r="K138" s="3">
        <f t="shared" si="15"/>
        <v>-4.1554999999999964</v>
      </c>
      <c r="L138" s="7">
        <v>37479</v>
      </c>
      <c r="M138">
        <v>5.5</v>
      </c>
      <c r="N138" s="3">
        <f t="shared" si="16"/>
        <v>-9.1275000000000013</v>
      </c>
      <c r="O138" s="7">
        <v>37510</v>
      </c>
      <c r="P138">
        <v>2.83</v>
      </c>
      <c r="Q138" s="3">
        <f t="shared" si="17"/>
        <v>-8.2595500000000008</v>
      </c>
      <c r="R138" s="7">
        <v>37540</v>
      </c>
      <c r="S138">
        <v>2.71</v>
      </c>
      <c r="T138" s="3">
        <f t="shared" si="18"/>
        <v>-2.6733500000000001</v>
      </c>
    </row>
    <row r="139" spans="2:20" x14ac:dyDescent="0.35">
      <c r="B139">
        <f t="shared" si="19"/>
        <v>2002</v>
      </c>
      <c r="C139" s="7">
        <v>37388</v>
      </c>
      <c r="D139">
        <v>47.9</v>
      </c>
      <c r="E139" s="3">
        <f t="shared" si="20"/>
        <v>58.928499999999993</v>
      </c>
      <c r="F139" s="7">
        <v>37419</v>
      </c>
      <c r="G139">
        <v>27.1</v>
      </c>
      <c r="H139" s="3">
        <f t="shared" si="14"/>
        <v>24.3065</v>
      </c>
      <c r="I139" s="7">
        <v>37449</v>
      </c>
      <c r="J139">
        <v>9.0299999999999994</v>
      </c>
      <c r="K139" s="3">
        <f t="shared" si="15"/>
        <v>-6.20655</v>
      </c>
      <c r="L139" s="7">
        <v>37480</v>
      </c>
      <c r="M139">
        <v>5.25</v>
      </c>
      <c r="N139" s="3">
        <f t="shared" si="16"/>
        <v>-9.5312500000000018</v>
      </c>
      <c r="O139" s="7">
        <v>37511</v>
      </c>
      <c r="P139">
        <v>5</v>
      </c>
      <c r="Q139" s="3">
        <f t="shared" si="17"/>
        <v>-4.7550000000000008</v>
      </c>
      <c r="R139" s="7">
        <v>37541</v>
      </c>
      <c r="S139">
        <v>2.58</v>
      </c>
      <c r="T139" s="3">
        <f t="shared" si="18"/>
        <v>-2.8832999999999993</v>
      </c>
    </row>
    <row r="140" spans="2:20" x14ac:dyDescent="0.35">
      <c r="B140">
        <f t="shared" si="19"/>
        <v>2002</v>
      </c>
      <c r="C140" s="7">
        <v>37389</v>
      </c>
      <c r="D140">
        <v>44.4</v>
      </c>
      <c r="E140" s="3">
        <f t="shared" si="20"/>
        <v>53.276000000000003</v>
      </c>
      <c r="F140" s="7">
        <v>37420</v>
      </c>
      <c r="G140">
        <v>28.8</v>
      </c>
      <c r="H140" s="3">
        <f t="shared" si="14"/>
        <v>27.052</v>
      </c>
      <c r="I140" s="7">
        <v>37450</v>
      </c>
      <c r="J140">
        <v>8.0399999999999991</v>
      </c>
      <c r="K140" s="3">
        <f t="shared" si="15"/>
        <v>-7.8054000000000006</v>
      </c>
      <c r="L140" s="7">
        <v>37481</v>
      </c>
      <c r="M140">
        <v>5.07</v>
      </c>
      <c r="N140" s="3">
        <f t="shared" si="16"/>
        <v>-9.8219500000000011</v>
      </c>
      <c r="O140" s="7">
        <v>37512</v>
      </c>
      <c r="P140">
        <v>3.98</v>
      </c>
      <c r="Q140" s="3">
        <f t="shared" si="17"/>
        <v>-6.4023000000000003</v>
      </c>
      <c r="R140" s="7">
        <v>37542</v>
      </c>
      <c r="S140">
        <v>2.4900000000000002</v>
      </c>
      <c r="T140" s="3">
        <f t="shared" si="18"/>
        <v>-3.0286499999999998</v>
      </c>
    </row>
    <row r="141" spans="2:20" x14ac:dyDescent="0.35">
      <c r="B141">
        <f t="shared" si="19"/>
        <v>2002</v>
      </c>
      <c r="C141" s="7">
        <v>37390</v>
      </c>
      <c r="D141">
        <v>67.900000000000006</v>
      </c>
      <c r="E141" s="3">
        <f t="shared" si="20"/>
        <v>91.228499999999997</v>
      </c>
      <c r="F141" s="7">
        <v>37421</v>
      </c>
      <c r="G141">
        <v>25.5</v>
      </c>
      <c r="H141" s="3">
        <f t="shared" si="14"/>
        <v>21.722499999999997</v>
      </c>
      <c r="I141" s="7">
        <v>37451</v>
      </c>
      <c r="J141">
        <v>7.08</v>
      </c>
      <c r="K141" s="3">
        <f t="shared" si="15"/>
        <v>-9.3557999999999986</v>
      </c>
      <c r="L141" s="7">
        <v>37482</v>
      </c>
      <c r="M141">
        <v>5.03</v>
      </c>
      <c r="N141" s="3">
        <f t="shared" si="16"/>
        <v>-9.8865500000000015</v>
      </c>
      <c r="O141" s="7">
        <v>37513</v>
      </c>
      <c r="P141">
        <v>3.21</v>
      </c>
      <c r="Q141" s="3">
        <f t="shared" si="17"/>
        <v>-7.6458500000000003</v>
      </c>
      <c r="R141" s="7">
        <v>37543</v>
      </c>
      <c r="S141">
        <v>3.01</v>
      </c>
      <c r="T141" s="3">
        <f t="shared" si="18"/>
        <v>-2.1888500000000004</v>
      </c>
    </row>
    <row r="142" spans="2:20" x14ac:dyDescent="0.35">
      <c r="B142">
        <f t="shared" si="19"/>
        <v>2002</v>
      </c>
      <c r="C142" s="7">
        <v>37391</v>
      </c>
      <c r="D142">
        <v>87.3</v>
      </c>
      <c r="E142" s="3">
        <f t="shared" si="20"/>
        <v>122.55949999999999</v>
      </c>
      <c r="F142" s="7">
        <v>37422</v>
      </c>
      <c r="G142">
        <v>23.6</v>
      </c>
      <c r="H142" s="3">
        <f t="shared" si="14"/>
        <v>18.654000000000003</v>
      </c>
      <c r="I142" s="7">
        <v>37452</v>
      </c>
      <c r="J142">
        <v>6.98</v>
      </c>
      <c r="K142" s="3">
        <f t="shared" si="15"/>
        <v>-9.5172999999999988</v>
      </c>
      <c r="L142" s="7">
        <v>37483</v>
      </c>
      <c r="M142">
        <v>4.87</v>
      </c>
      <c r="N142" s="3">
        <f t="shared" si="16"/>
        <v>-10.144950000000001</v>
      </c>
      <c r="O142" s="7">
        <v>37514</v>
      </c>
      <c r="P142">
        <v>3.45</v>
      </c>
      <c r="Q142" s="3">
        <f t="shared" si="17"/>
        <v>-7.2582499999999994</v>
      </c>
      <c r="R142" s="7">
        <v>37544</v>
      </c>
      <c r="S142">
        <v>2.89</v>
      </c>
      <c r="T142" s="3">
        <f t="shared" si="18"/>
        <v>-2.3826499999999999</v>
      </c>
    </row>
    <row r="143" spans="2:20" x14ac:dyDescent="0.35">
      <c r="B143">
        <f t="shared" si="19"/>
        <v>2002</v>
      </c>
      <c r="C143" s="7">
        <v>37392</v>
      </c>
      <c r="D143">
        <v>86.6</v>
      </c>
      <c r="E143" s="3">
        <f t="shared" si="20"/>
        <v>121.42899999999997</v>
      </c>
      <c r="F143" s="7">
        <v>37423</v>
      </c>
      <c r="G143">
        <v>30.3</v>
      </c>
      <c r="H143" s="3">
        <f t="shared" si="14"/>
        <v>29.474499999999999</v>
      </c>
      <c r="I143" s="7">
        <v>37453</v>
      </c>
      <c r="J143">
        <v>7.77</v>
      </c>
      <c r="K143" s="3">
        <f t="shared" si="15"/>
        <v>-8.2414500000000004</v>
      </c>
      <c r="L143" s="7">
        <v>37484</v>
      </c>
      <c r="M143">
        <v>4.6399999999999997</v>
      </c>
      <c r="N143" s="3">
        <f t="shared" si="16"/>
        <v>-10.516400000000001</v>
      </c>
      <c r="O143" s="7">
        <v>37515</v>
      </c>
      <c r="P143">
        <v>5.75</v>
      </c>
      <c r="Q143" s="3">
        <f t="shared" si="17"/>
        <v>-3.5437499999999993</v>
      </c>
      <c r="R143" s="7">
        <v>37545</v>
      </c>
      <c r="S143">
        <v>2.95</v>
      </c>
      <c r="T143" s="3">
        <f t="shared" si="18"/>
        <v>-2.2857499999999993</v>
      </c>
    </row>
    <row r="144" spans="2:20" x14ac:dyDescent="0.35">
      <c r="B144">
        <f t="shared" si="19"/>
        <v>2002</v>
      </c>
      <c r="C144" s="7">
        <v>37393</v>
      </c>
      <c r="D144">
        <v>81.2</v>
      </c>
      <c r="E144" s="3">
        <f t="shared" si="20"/>
        <v>112.708</v>
      </c>
      <c r="F144" s="7">
        <v>37424</v>
      </c>
      <c r="G144">
        <v>30.8</v>
      </c>
      <c r="H144" s="3">
        <f t="shared" si="14"/>
        <v>30.281999999999996</v>
      </c>
      <c r="I144" s="7">
        <v>37454</v>
      </c>
      <c r="J144">
        <v>9.31</v>
      </c>
      <c r="K144" s="3">
        <f t="shared" si="15"/>
        <v>-5.7543499999999987</v>
      </c>
      <c r="L144" s="7">
        <v>37485</v>
      </c>
      <c r="M144">
        <v>4.46</v>
      </c>
      <c r="N144" s="3">
        <f t="shared" si="16"/>
        <v>-10.807100000000002</v>
      </c>
      <c r="O144" s="7">
        <v>37516</v>
      </c>
      <c r="P144">
        <v>5.12</v>
      </c>
      <c r="Q144" s="3">
        <f t="shared" si="17"/>
        <v>-4.5611999999999995</v>
      </c>
      <c r="R144" s="7">
        <v>37546</v>
      </c>
      <c r="S144">
        <v>5.79</v>
      </c>
      <c r="T144" s="3">
        <f t="shared" si="18"/>
        <v>2.3008499999999996</v>
      </c>
    </row>
    <row r="145" spans="2:20" x14ac:dyDescent="0.35">
      <c r="B145">
        <f t="shared" si="19"/>
        <v>2002</v>
      </c>
      <c r="C145" s="7">
        <v>37394</v>
      </c>
      <c r="D145">
        <v>73.2</v>
      </c>
      <c r="E145" s="3">
        <f t="shared" si="20"/>
        <v>99.788000000000011</v>
      </c>
      <c r="F145" s="7">
        <v>37425</v>
      </c>
      <c r="G145">
        <v>31</v>
      </c>
      <c r="H145" s="3">
        <f t="shared" si="14"/>
        <v>30.604999999999997</v>
      </c>
      <c r="I145" s="7">
        <v>37455</v>
      </c>
      <c r="J145">
        <v>8.26</v>
      </c>
      <c r="K145" s="3">
        <f t="shared" si="15"/>
        <v>-7.4500999999999991</v>
      </c>
      <c r="L145" s="7">
        <v>37486</v>
      </c>
      <c r="M145">
        <v>4.1900000000000004</v>
      </c>
      <c r="N145" s="3">
        <f t="shared" si="16"/>
        <v>-11.24315</v>
      </c>
      <c r="O145" s="7">
        <v>37517</v>
      </c>
      <c r="P145">
        <v>4.12</v>
      </c>
      <c r="Q145" s="3">
        <f t="shared" si="17"/>
        <v>-6.1761999999999997</v>
      </c>
      <c r="R145" s="7">
        <v>37547</v>
      </c>
      <c r="S145">
        <v>5.09</v>
      </c>
      <c r="T145" s="3">
        <f t="shared" si="18"/>
        <v>1.17035</v>
      </c>
    </row>
    <row r="146" spans="2:20" x14ac:dyDescent="0.35">
      <c r="B146">
        <f t="shared" si="19"/>
        <v>2002</v>
      </c>
      <c r="C146" s="7">
        <v>37395</v>
      </c>
      <c r="D146">
        <v>73.2</v>
      </c>
      <c r="E146" s="3">
        <f t="shared" si="20"/>
        <v>99.788000000000011</v>
      </c>
      <c r="F146" s="7">
        <v>37426</v>
      </c>
      <c r="G146">
        <v>26.5</v>
      </c>
      <c r="H146" s="3">
        <f t="shared" si="14"/>
        <v>23.337499999999999</v>
      </c>
      <c r="I146" s="7">
        <v>37456</v>
      </c>
      <c r="J146">
        <v>7.75</v>
      </c>
      <c r="K146" s="3">
        <f t="shared" si="15"/>
        <v>-8.2737499999999997</v>
      </c>
      <c r="L146" s="7">
        <v>37487</v>
      </c>
      <c r="M146">
        <v>3.99</v>
      </c>
      <c r="N146" s="3">
        <f t="shared" si="16"/>
        <v>-11.56615</v>
      </c>
      <c r="O146" s="7">
        <v>37518</v>
      </c>
      <c r="P146">
        <v>3.72</v>
      </c>
      <c r="Q146" s="3">
        <f t="shared" si="17"/>
        <v>-6.8221999999999996</v>
      </c>
      <c r="R146" s="7">
        <v>37548</v>
      </c>
      <c r="S146">
        <v>4.82</v>
      </c>
      <c r="T146" s="3">
        <f t="shared" si="18"/>
        <v>0.73430000000000017</v>
      </c>
    </row>
    <row r="147" spans="2:20" x14ac:dyDescent="0.35">
      <c r="B147">
        <f t="shared" si="19"/>
        <v>2002</v>
      </c>
      <c r="C147" s="7">
        <v>37396</v>
      </c>
      <c r="D147">
        <v>64.400000000000006</v>
      </c>
      <c r="E147" s="3">
        <f t="shared" si="20"/>
        <v>85.576000000000022</v>
      </c>
      <c r="F147" s="7">
        <v>37427</v>
      </c>
      <c r="G147">
        <v>23.1</v>
      </c>
      <c r="H147" s="3">
        <f t="shared" si="14"/>
        <v>17.846499999999999</v>
      </c>
      <c r="I147" s="7">
        <v>37457</v>
      </c>
      <c r="J147">
        <v>7.59</v>
      </c>
      <c r="K147" s="3">
        <f t="shared" si="15"/>
        <v>-8.5321499999999997</v>
      </c>
      <c r="L147" s="7">
        <v>37488</v>
      </c>
      <c r="M147">
        <v>3.96</v>
      </c>
      <c r="N147" s="3">
        <f t="shared" si="16"/>
        <v>-11.614600000000003</v>
      </c>
      <c r="O147" s="7">
        <v>37519</v>
      </c>
      <c r="P147">
        <v>3.61</v>
      </c>
      <c r="Q147" s="3">
        <f t="shared" si="17"/>
        <v>-6.9998500000000003</v>
      </c>
      <c r="R147" s="7">
        <v>37549</v>
      </c>
      <c r="S147">
        <v>6.72</v>
      </c>
      <c r="T147" s="3">
        <f t="shared" si="18"/>
        <v>3.8028000000000004</v>
      </c>
    </row>
    <row r="148" spans="2:20" x14ac:dyDescent="0.35">
      <c r="B148">
        <f t="shared" si="19"/>
        <v>2002</v>
      </c>
      <c r="C148" s="7">
        <v>37397</v>
      </c>
      <c r="D148">
        <v>57.2</v>
      </c>
      <c r="E148" s="3">
        <f t="shared" si="20"/>
        <v>73.948000000000008</v>
      </c>
      <c r="F148" s="7">
        <v>37428</v>
      </c>
      <c r="G148">
        <v>20.5</v>
      </c>
      <c r="H148" s="3">
        <f t="shared" si="14"/>
        <v>13.647500000000001</v>
      </c>
      <c r="I148" s="7">
        <v>37458</v>
      </c>
      <c r="J148">
        <v>7.07</v>
      </c>
      <c r="K148" s="3">
        <f t="shared" si="15"/>
        <v>-9.3719499999999982</v>
      </c>
      <c r="L148" s="7">
        <v>37489</v>
      </c>
      <c r="M148">
        <v>3.87</v>
      </c>
      <c r="N148" s="3">
        <f t="shared" si="16"/>
        <v>-11.759950000000002</v>
      </c>
      <c r="O148" s="7">
        <v>37520</v>
      </c>
      <c r="P148">
        <v>3.57</v>
      </c>
      <c r="Q148" s="3">
        <f t="shared" si="17"/>
        <v>-7.0644500000000008</v>
      </c>
      <c r="R148" s="7">
        <v>37550</v>
      </c>
      <c r="S148">
        <v>7.06</v>
      </c>
      <c r="T148" s="3">
        <f t="shared" si="18"/>
        <v>4.3518999999999997</v>
      </c>
    </row>
    <row r="149" spans="2:20" x14ac:dyDescent="0.35">
      <c r="B149">
        <f t="shared" si="19"/>
        <v>2002</v>
      </c>
      <c r="C149" s="7">
        <v>37398</v>
      </c>
      <c r="D149">
        <v>50.4</v>
      </c>
      <c r="E149" s="3">
        <f t="shared" si="20"/>
        <v>62.966000000000001</v>
      </c>
      <c r="F149" s="7">
        <v>37429</v>
      </c>
      <c r="G149">
        <v>18.8</v>
      </c>
      <c r="H149" s="3">
        <f t="shared" si="14"/>
        <v>10.902000000000001</v>
      </c>
      <c r="I149" s="7">
        <v>37459</v>
      </c>
      <c r="J149">
        <v>6.55</v>
      </c>
      <c r="K149" s="3">
        <f t="shared" si="15"/>
        <v>-10.21175</v>
      </c>
      <c r="L149" s="7">
        <v>37490</v>
      </c>
      <c r="M149">
        <v>3.74</v>
      </c>
      <c r="N149" s="3">
        <f t="shared" si="16"/>
        <v>-11.969900000000001</v>
      </c>
      <c r="O149" s="7">
        <v>37521</v>
      </c>
      <c r="P149">
        <v>3.39</v>
      </c>
      <c r="Q149" s="3">
        <f t="shared" si="17"/>
        <v>-7.3551500000000001</v>
      </c>
      <c r="R149" s="7">
        <v>37551</v>
      </c>
      <c r="S149">
        <v>12</v>
      </c>
      <c r="T149" s="3">
        <f t="shared" si="18"/>
        <v>12.329999999999998</v>
      </c>
    </row>
    <row r="150" spans="2:20" x14ac:dyDescent="0.35">
      <c r="B150">
        <f t="shared" si="19"/>
        <v>2002</v>
      </c>
      <c r="C150" s="7">
        <v>37399</v>
      </c>
      <c r="D150">
        <v>43.7</v>
      </c>
      <c r="E150" s="3">
        <f t="shared" si="20"/>
        <v>52.145500000000006</v>
      </c>
      <c r="F150" s="7">
        <v>37430</v>
      </c>
      <c r="G150">
        <v>17.3</v>
      </c>
      <c r="H150" s="3">
        <f t="shared" si="14"/>
        <v>8.4795000000000016</v>
      </c>
      <c r="I150" s="7">
        <v>37460</v>
      </c>
      <c r="J150">
        <v>5.99</v>
      </c>
      <c r="K150" s="3">
        <f t="shared" si="15"/>
        <v>-11.116149999999999</v>
      </c>
      <c r="L150" s="7">
        <v>37491</v>
      </c>
      <c r="M150">
        <v>3.75</v>
      </c>
      <c r="N150" s="3">
        <f t="shared" si="16"/>
        <v>-11.953750000000001</v>
      </c>
      <c r="O150" s="7">
        <v>37522</v>
      </c>
      <c r="P150">
        <v>5.0999999999999996</v>
      </c>
      <c r="Q150" s="3">
        <f t="shared" si="17"/>
        <v>-4.5935000000000006</v>
      </c>
      <c r="R150" s="7">
        <v>37552</v>
      </c>
      <c r="S150">
        <v>5.23</v>
      </c>
      <c r="T150" s="3">
        <f t="shared" si="18"/>
        <v>1.3964500000000006</v>
      </c>
    </row>
    <row r="151" spans="2:20" x14ac:dyDescent="0.35">
      <c r="B151">
        <f t="shared" si="19"/>
        <v>2002</v>
      </c>
      <c r="C151" s="7">
        <v>37400</v>
      </c>
      <c r="D151">
        <v>39.200000000000003</v>
      </c>
      <c r="E151" s="3">
        <f t="shared" si="20"/>
        <v>44.878000000000007</v>
      </c>
      <c r="F151" s="7">
        <v>37431</v>
      </c>
      <c r="G151">
        <v>16.5</v>
      </c>
      <c r="H151" s="3">
        <f t="shared" si="14"/>
        <v>7.1875</v>
      </c>
      <c r="I151" s="7">
        <v>37461</v>
      </c>
      <c r="J151">
        <v>6.53</v>
      </c>
      <c r="K151" s="3">
        <f t="shared" si="15"/>
        <v>-10.24405</v>
      </c>
      <c r="L151" s="7">
        <v>37492</v>
      </c>
      <c r="M151">
        <v>3.6</v>
      </c>
      <c r="N151" s="3">
        <f t="shared" si="16"/>
        <v>-12.196000000000002</v>
      </c>
      <c r="O151" s="7">
        <v>37523</v>
      </c>
      <c r="P151">
        <v>4.96</v>
      </c>
      <c r="Q151" s="3">
        <f t="shared" si="17"/>
        <v>-4.8195999999999994</v>
      </c>
      <c r="R151" s="7">
        <v>37553</v>
      </c>
      <c r="S151">
        <v>5.24</v>
      </c>
      <c r="T151" s="3">
        <f t="shared" si="18"/>
        <v>1.4126000000000003</v>
      </c>
    </row>
    <row r="152" spans="2:20" x14ac:dyDescent="0.35">
      <c r="B152">
        <f t="shared" si="19"/>
        <v>2002</v>
      </c>
      <c r="C152" s="7">
        <v>37401</v>
      </c>
      <c r="D152">
        <v>36.4</v>
      </c>
      <c r="E152" s="3">
        <f t="shared" si="20"/>
        <v>40.355999999999995</v>
      </c>
      <c r="F152" s="7">
        <v>37432</v>
      </c>
      <c r="G152">
        <v>14.4</v>
      </c>
      <c r="H152" s="3">
        <f t="shared" si="14"/>
        <v>3.7959999999999994</v>
      </c>
      <c r="I152" s="7">
        <v>37462</v>
      </c>
      <c r="J152">
        <v>6.45</v>
      </c>
      <c r="K152" s="3">
        <f t="shared" si="15"/>
        <v>-10.373249999999999</v>
      </c>
      <c r="L152" s="7">
        <v>37493</v>
      </c>
      <c r="M152">
        <v>4.05</v>
      </c>
      <c r="N152" s="3">
        <f t="shared" si="16"/>
        <v>-11.469250000000002</v>
      </c>
      <c r="O152" s="7">
        <v>37524</v>
      </c>
      <c r="P152">
        <v>3.92</v>
      </c>
      <c r="Q152" s="3">
        <f t="shared" si="17"/>
        <v>-6.4992000000000001</v>
      </c>
      <c r="R152" s="7">
        <v>37554</v>
      </c>
      <c r="S152">
        <v>4.5599999999999996</v>
      </c>
      <c r="T152" s="3">
        <f t="shared" si="18"/>
        <v>0.31439999999999912</v>
      </c>
    </row>
    <row r="153" spans="2:20" x14ac:dyDescent="0.35">
      <c r="B153">
        <f t="shared" si="19"/>
        <v>2002</v>
      </c>
      <c r="C153" s="7">
        <v>37402</v>
      </c>
      <c r="D153">
        <v>31.5</v>
      </c>
      <c r="E153" s="3">
        <f t="shared" si="20"/>
        <v>32.442500000000003</v>
      </c>
      <c r="F153" s="7">
        <v>37433</v>
      </c>
      <c r="G153">
        <v>13.3</v>
      </c>
      <c r="H153" s="3">
        <f t="shared" si="14"/>
        <v>2.0195000000000007</v>
      </c>
      <c r="I153" s="7">
        <v>37463</v>
      </c>
      <c r="J153">
        <v>5.97</v>
      </c>
      <c r="K153" s="3">
        <f t="shared" si="15"/>
        <v>-11.14845</v>
      </c>
      <c r="L153" s="7">
        <v>37494</v>
      </c>
      <c r="M153">
        <v>3.98</v>
      </c>
      <c r="N153" s="3">
        <f t="shared" si="16"/>
        <v>-11.582300000000002</v>
      </c>
      <c r="O153" s="7">
        <v>37525</v>
      </c>
      <c r="P153">
        <v>3.61</v>
      </c>
      <c r="Q153" s="3">
        <f t="shared" si="17"/>
        <v>-6.9998500000000003</v>
      </c>
      <c r="R153" s="7">
        <v>37555</v>
      </c>
      <c r="S153">
        <v>4.4000000000000004</v>
      </c>
      <c r="T153" s="3">
        <f t="shared" si="18"/>
        <v>5.6000000000000938E-2</v>
      </c>
    </row>
    <row r="154" spans="2:20" x14ac:dyDescent="0.35">
      <c r="B154">
        <f t="shared" si="19"/>
        <v>2002</v>
      </c>
      <c r="C154" s="7">
        <v>37403</v>
      </c>
      <c r="D154">
        <v>30.5</v>
      </c>
      <c r="E154" s="3">
        <f t="shared" si="20"/>
        <v>30.827500000000001</v>
      </c>
      <c r="F154" s="7">
        <v>37434</v>
      </c>
      <c r="G154">
        <v>19.5</v>
      </c>
      <c r="H154" s="3">
        <f t="shared" si="14"/>
        <v>12.032499999999999</v>
      </c>
      <c r="I154" s="7">
        <v>37464</v>
      </c>
      <c r="J154">
        <v>5.67</v>
      </c>
      <c r="K154" s="3">
        <f t="shared" si="15"/>
        <v>-11.632949999999999</v>
      </c>
      <c r="L154" s="7">
        <v>37495</v>
      </c>
      <c r="M154">
        <v>3.62</v>
      </c>
      <c r="N154" s="3">
        <f t="shared" si="16"/>
        <v>-12.163700000000002</v>
      </c>
      <c r="O154" s="7">
        <v>37526</v>
      </c>
      <c r="P154">
        <v>3.53</v>
      </c>
      <c r="Q154" s="3">
        <f t="shared" si="17"/>
        <v>-7.1290500000000003</v>
      </c>
      <c r="R154" s="7">
        <v>37556</v>
      </c>
      <c r="S154">
        <v>9</v>
      </c>
      <c r="T154" s="3">
        <f t="shared" si="18"/>
        <v>7.4850000000000003</v>
      </c>
    </row>
    <row r="155" spans="2:20" x14ac:dyDescent="0.35">
      <c r="B155">
        <f t="shared" si="19"/>
        <v>2002</v>
      </c>
      <c r="C155" s="7">
        <v>37404</v>
      </c>
      <c r="D155">
        <v>29.1</v>
      </c>
      <c r="E155" s="3">
        <f t="shared" si="20"/>
        <v>28.566500000000005</v>
      </c>
      <c r="F155" s="7">
        <v>37435</v>
      </c>
      <c r="G155">
        <v>17.600000000000001</v>
      </c>
      <c r="H155" s="3">
        <f t="shared" si="14"/>
        <v>8.9640000000000022</v>
      </c>
      <c r="I155" s="7">
        <v>37465</v>
      </c>
      <c r="J155">
        <v>5.61</v>
      </c>
      <c r="K155" s="3">
        <f t="shared" si="15"/>
        <v>-11.729849999999999</v>
      </c>
      <c r="L155" s="7">
        <v>37496</v>
      </c>
      <c r="M155">
        <v>3.47</v>
      </c>
      <c r="N155" s="3">
        <f t="shared" si="16"/>
        <v>-12.405950000000001</v>
      </c>
      <c r="O155" s="7">
        <v>37527</v>
      </c>
      <c r="P155">
        <v>12.8</v>
      </c>
      <c r="Q155" s="3">
        <f t="shared" si="17"/>
        <v>7.8420000000000005</v>
      </c>
      <c r="R155" s="7">
        <v>37557</v>
      </c>
      <c r="S155">
        <v>8.75</v>
      </c>
      <c r="T155" s="3">
        <f t="shared" si="18"/>
        <v>7.0812499999999998</v>
      </c>
    </row>
    <row r="156" spans="2:20" x14ac:dyDescent="0.35">
      <c r="B156">
        <f t="shared" si="19"/>
        <v>2002</v>
      </c>
      <c r="C156" s="7">
        <v>37405</v>
      </c>
      <c r="D156">
        <v>27.3</v>
      </c>
      <c r="E156" s="3">
        <f t="shared" si="20"/>
        <v>25.659500000000001</v>
      </c>
      <c r="F156" s="7">
        <v>37436</v>
      </c>
      <c r="G156">
        <v>15.8</v>
      </c>
      <c r="H156" s="3">
        <f t="shared" si="14"/>
        <v>6.0569999999999986</v>
      </c>
      <c r="I156" s="7">
        <v>37466</v>
      </c>
      <c r="J156">
        <v>10.4</v>
      </c>
      <c r="K156" s="3">
        <f t="shared" si="15"/>
        <v>-3.9939999999999998</v>
      </c>
      <c r="L156" s="7">
        <v>37497</v>
      </c>
      <c r="M156">
        <v>3.38</v>
      </c>
      <c r="N156" s="3">
        <f t="shared" si="16"/>
        <v>-12.551300000000001</v>
      </c>
      <c r="O156" s="7">
        <v>37528</v>
      </c>
      <c r="P156">
        <v>7.06</v>
      </c>
      <c r="Q156" s="3">
        <f t="shared" si="17"/>
        <v>-1.4281000000000006</v>
      </c>
      <c r="R156" s="7">
        <v>37558</v>
      </c>
      <c r="S156">
        <v>8.24</v>
      </c>
      <c r="T156" s="3">
        <f t="shared" si="18"/>
        <v>6.2576000000000009</v>
      </c>
    </row>
    <row r="157" spans="2:20" x14ac:dyDescent="0.35">
      <c r="B157">
        <f t="shared" si="19"/>
        <v>2002</v>
      </c>
      <c r="C157" s="7">
        <v>37406</v>
      </c>
      <c r="D157">
        <v>26.1</v>
      </c>
      <c r="E157" s="3">
        <f t="shared" si="20"/>
        <v>23.721499999999999</v>
      </c>
      <c r="F157" s="7">
        <v>37437</v>
      </c>
      <c r="G157">
        <v>13.5</v>
      </c>
      <c r="H157" s="3">
        <f t="shared" si="14"/>
        <v>2.3424999999999976</v>
      </c>
      <c r="I157" s="7">
        <v>37467</v>
      </c>
      <c r="J157">
        <v>9.64</v>
      </c>
      <c r="K157" s="3">
        <f t="shared" si="15"/>
        <v>-5.2213999999999992</v>
      </c>
      <c r="L157" s="7">
        <v>37498</v>
      </c>
      <c r="M157">
        <v>3.92</v>
      </c>
      <c r="N157" s="3">
        <f t="shared" si="16"/>
        <v>-11.679200000000002</v>
      </c>
      <c r="O157" s="7">
        <v>37529</v>
      </c>
      <c r="P157">
        <v>4.66</v>
      </c>
      <c r="Q157" s="3">
        <f t="shared" si="17"/>
        <v>-5.3041</v>
      </c>
      <c r="R157" s="7">
        <v>37559</v>
      </c>
      <c r="S157">
        <v>7.46</v>
      </c>
      <c r="T157" s="3">
        <f t="shared" si="18"/>
        <v>4.9979000000000005</v>
      </c>
    </row>
    <row r="158" spans="2:20" x14ac:dyDescent="0.35">
      <c r="B158">
        <f t="shared" si="19"/>
        <v>2002</v>
      </c>
      <c r="C158" s="7">
        <v>37407</v>
      </c>
      <c r="D158">
        <v>23.4</v>
      </c>
      <c r="E158" s="3">
        <f t="shared" si="20"/>
        <v>19.360999999999997</v>
      </c>
      <c r="H158" s="3" t="str">
        <f t="shared" si="14"/>
        <v/>
      </c>
      <c r="I158" s="7">
        <v>37468</v>
      </c>
      <c r="J158">
        <v>7.7</v>
      </c>
      <c r="K158" s="3">
        <f t="shared" si="15"/>
        <v>-8.3544999999999998</v>
      </c>
      <c r="L158" s="7">
        <v>37499</v>
      </c>
      <c r="M158">
        <v>3.69</v>
      </c>
      <c r="N158" s="3">
        <f t="shared" si="16"/>
        <v>-12.050650000000001</v>
      </c>
      <c r="Q158" s="3" t="str">
        <f t="shared" si="17"/>
        <v/>
      </c>
      <c r="R158" s="7">
        <v>37560</v>
      </c>
      <c r="S158">
        <v>7.62</v>
      </c>
      <c r="T158" s="3">
        <f t="shared" si="18"/>
        <v>5.2563000000000004</v>
      </c>
    </row>
    <row r="159" spans="2:20" x14ac:dyDescent="0.35">
      <c r="B159">
        <f t="shared" si="19"/>
        <v>2003</v>
      </c>
      <c r="C159" s="7">
        <v>37742</v>
      </c>
      <c r="D159">
        <v>99.7</v>
      </c>
      <c r="E159" s="3">
        <f t="shared" si="20"/>
        <v>142.5855</v>
      </c>
      <c r="F159" s="7">
        <v>37773</v>
      </c>
      <c r="G159">
        <v>70.2</v>
      </c>
      <c r="H159" s="3">
        <f t="shared" si="14"/>
        <v>93.913000000000011</v>
      </c>
      <c r="I159" s="7">
        <v>37803</v>
      </c>
      <c r="J159">
        <v>10.7</v>
      </c>
      <c r="K159" s="3">
        <f t="shared" si="15"/>
        <v>-3.5094999999999992</v>
      </c>
      <c r="L159" s="7">
        <v>37834</v>
      </c>
      <c r="M159">
        <v>5.67</v>
      </c>
      <c r="N159" s="3">
        <f t="shared" si="16"/>
        <v>-8.8529500000000017</v>
      </c>
      <c r="O159" s="7">
        <v>37865</v>
      </c>
      <c r="P159">
        <v>3.02</v>
      </c>
      <c r="Q159" s="3">
        <f t="shared" si="17"/>
        <v>-7.9527000000000001</v>
      </c>
      <c r="R159" s="7">
        <v>37895</v>
      </c>
      <c r="S159">
        <v>4.78</v>
      </c>
      <c r="T159" s="3">
        <f t="shared" si="18"/>
        <v>0.66970000000000063</v>
      </c>
    </row>
    <row r="160" spans="2:20" x14ac:dyDescent="0.35">
      <c r="B160">
        <f t="shared" si="19"/>
        <v>2003</v>
      </c>
      <c r="C160" s="7">
        <v>37743</v>
      </c>
      <c r="D160">
        <v>94.4</v>
      </c>
      <c r="E160" s="3">
        <f t="shared" si="20"/>
        <v>134.02600000000001</v>
      </c>
      <c r="F160" s="7">
        <v>37774</v>
      </c>
      <c r="G160">
        <v>177</v>
      </c>
      <c r="H160" s="3">
        <f t="shared" si="14"/>
        <v>266.39500000000004</v>
      </c>
      <c r="I160" s="7">
        <v>37804</v>
      </c>
      <c r="J160">
        <v>9.91</v>
      </c>
      <c r="K160" s="3">
        <f t="shared" si="15"/>
        <v>-4.7853499999999976</v>
      </c>
      <c r="L160" s="7">
        <v>37835</v>
      </c>
      <c r="M160">
        <v>11.2</v>
      </c>
      <c r="N160" s="3">
        <f t="shared" si="16"/>
        <v>7.799999999999585E-2</v>
      </c>
      <c r="O160" s="7">
        <v>37866</v>
      </c>
      <c r="P160">
        <v>3.02</v>
      </c>
      <c r="Q160" s="3">
        <f t="shared" si="17"/>
        <v>-7.9527000000000001</v>
      </c>
      <c r="R160" s="7">
        <v>37896</v>
      </c>
      <c r="S160">
        <v>4.51</v>
      </c>
      <c r="T160" s="3">
        <f t="shared" si="18"/>
        <v>0.23364999999999991</v>
      </c>
    </row>
    <row r="161" spans="2:20" x14ac:dyDescent="0.35">
      <c r="B161">
        <f t="shared" si="19"/>
        <v>2003</v>
      </c>
      <c r="C161" s="7">
        <v>37744</v>
      </c>
      <c r="D161">
        <v>98.3</v>
      </c>
      <c r="E161" s="3">
        <f t="shared" si="20"/>
        <v>140.3245</v>
      </c>
      <c r="F161" s="7">
        <v>37775</v>
      </c>
      <c r="G161">
        <v>170</v>
      </c>
      <c r="H161" s="3">
        <f t="shared" si="14"/>
        <v>255.09</v>
      </c>
      <c r="I161" s="7">
        <v>37805</v>
      </c>
      <c r="J161">
        <v>8.99</v>
      </c>
      <c r="K161" s="3">
        <f t="shared" si="15"/>
        <v>-6.2711499999999987</v>
      </c>
      <c r="L161" s="7">
        <v>37836</v>
      </c>
      <c r="M161">
        <v>9.44</v>
      </c>
      <c r="N161" s="3">
        <f t="shared" si="16"/>
        <v>-2.764400000000002</v>
      </c>
      <c r="O161" s="7">
        <v>37867</v>
      </c>
      <c r="P161">
        <v>2.82</v>
      </c>
      <c r="Q161" s="3">
        <f t="shared" si="17"/>
        <v>-8.2757000000000005</v>
      </c>
      <c r="R161" s="7">
        <v>37897</v>
      </c>
      <c r="S161">
        <v>5.27</v>
      </c>
      <c r="T161" s="3">
        <f t="shared" si="18"/>
        <v>1.4610499999999993</v>
      </c>
    </row>
    <row r="162" spans="2:20" x14ac:dyDescent="0.35">
      <c r="B162">
        <f t="shared" si="19"/>
        <v>2003</v>
      </c>
      <c r="C162" s="7">
        <v>37745</v>
      </c>
      <c r="D162">
        <v>86.3</v>
      </c>
      <c r="E162" s="3">
        <f t="shared" si="20"/>
        <v>120.94449999999998</v>
      </c>
      <c r="F162" s="7">
        <v>37776</v>
      </c>
      <c r="G162">
        <v>130</v>
      </c>
      <c r="H162" s="3">
        <f t="shared" si="14"/>
        <v>190.48999999999998</v>
      </c>
      <c r="I162" s="7">
        <v>37806</v>
      </c>
      <c r="J162">
        <v>8.25</v>
      </c>
      <c r="K162" s="3">
        <f t="shared" si="15"/>
        <v>-7.4662499999999987</v>
      </c>
      <c r="L162" s="7">
        <v>37837</v>
      </c>
      <c r="M162">
        <v>8.25</v>
      </c>
      <c r="N162" s="3">
        <f t="shared" si="16"/>
        <v>-4.6862500000000011</v>
      </c>
      <c r="O162" s="7">
        <v>37868</v>
      </c>
      <c r="P162">
        <v>7.07</v>
      </c>
      <c r="Q162" s="3">
        <f t="shared" si="17"/>
        <v>-1.4119499999999992</v>
      </c>
      <c r="R162" s="7">
        <v>37898</v>
      </c>
      <c r="S162">
        <v>5.05</v>
      </c>
      <c r="T162" s="3">
        <f t="shared" si="18"/>
        <v>1.1057499999999996</v>
      </c>
    </row>
    <row r="163" spans="2:20" x14ac:dyDescent="0.35">
      <c r="B163">
        <f t="shared" si="19"/>
        <v>2003</v>
      </c>
      <c r="C163" s="7">
        <v>37746</v>
      </c>
      <c r="D163">
        <v>75.7</v>
      </c>
      <c r="E163" s="3">
        <f t="shared" si="20"/>
        <v>103.82550000000001</v>
      </c>
      <c r="F163" s="7">
        <v>37777</v>
      </c>
      <c r="G163">
        <v>94.6</v>
      </c>
      <c r="H163" s="3">
        <f t="shared" si="14"/>
        <v>133.31899999999999</v>
      </c>
      <c r="I163" s="7">
        <v>37807</v>
      </c>
      <c r="J163">
        <v>8.02</v>
      </c>
      <c r="K163" s="3">
        <f t="shared" si="15"/>
        <v>-7.8376999999999999</v>
      </c>
      <c r="L163" s="7">
        <v>37838</v>
      </c>
      <c r="M163">
        <v>9.73</v>
      </c>
      <c r="N163" s="3">
        <f t="shared" si="16"/>
        <v>-2.296050000000001</v>
      </c>
      <c r="O163" s="7">
        <v>37869</v>
      </c>
      <c r="P163">
        <v>5.36</v>
      </c>
      <c r="Q163" s="3">
        <f t="shared" si="17"/>
        <v>-4.1736000000000004</v>
      </c>
      <c r="R163" s="7">
        <v>37899</v>
      </c>
      <c r="S163">
        <v>13.9</v>
      </c>
      <c r="T163" s="3">
        <f t="shared" si="18"/>
        <v>15.398499999999999</v>
      </c>
    </row>
    <row r="164" spans="2:20" x14ac:dyDescent="0.35">
      <c r="B164">
        <f t="shared" si="19"/>
        <v>2003</v>
      </c>
      <c r="C164" s="7">
        <v>37747</v>
      </c>
      <c r="D164">
        <v>69.400000000000006</v>
      </c>
      <c r="E164" s="3">
        <f t="shared" si="20"/>
        <v>93.65100000000001</v>
      </c>
      <c r="F164" s="7">
        <v>37778</v>
      </c>
      <c r="G164">
        <v>86.6</v>
      </c>
      <c r="H164" s="3">
        <f t="shared" si="14"/>
        <v>120.39899999999997</v>
      </c>
      <c r="I164" s="7">
        <v>37808</v>
      </c>
      <c r="J164">
        <v>8.0299999999999994</v>
      </c>
      <c r="K164" s="3">
        <f t="shared" si="15"/>
        <v>-7.8215500000000002</v>
      </c>
      <c r="L164" s="7">
        <v>37839</v>
      </c>
      <c r="M164">
        <v>12.2</v>
      </c>
      <c r="N164" s="3">
        <f t="shared" si="16"/>
        <v>1.6929999999999978</v>
      </c>
      <c r="O164" s="7">
        <v>37870</v>
      </c>
      <c r="P164">
        <v>4.2699999999999996</v>
      </c>
      <c r="Q164" s="3">
        <f t="shared" si="17"/>
        <v>-5.9339500000000012</v>
      </c>
      <c r="R164" s="7">
        <v>37900</v>
      </c>
      <c r="S164">
        <v>12.4</v>
      </c>
      <c r="T164" s="3">
        <f t="shared" si="18"/>
        <v>12.975999999999999</v>
      </c>
    </row>
    <row r="165" spans="2:20" x14ac:dyDescent="0.35">
      <c r="B165">
        <f t="shared" si="19"/>
        <v>2003</v>
      </c>
      <c r="C165" s="7">
        <v>37748</v>
      </c>
      <c r="D165">
        <v>145</v>
      </c>
      <c r="E165" s="3">
        <f t="shared" si="20"/>
        <v>215.745</v>
      </c>
      <c r="F165" s="7">
        <v>37779</v>
      </c>
      <c r="G165">
        <v>72.599999999999994</v>
      </c>
      <c r="H165" s="3">
        <f t="shared" si="14"/>
        <v>97.788999999999987</v>
      </c>
      <c r="I165" s="7">
        <v>37809</v>
      </c>
      <c r="J165">
        <v>7.69</v>
      </c>
      <c r="K165" s="3">
        <f t="shared" si="15"/>
        <v>-8.3706499999999977</v>
      </c>
      <c r="L165" s="7">
        <v>37840</v>
      </c>
      <c r="M165">
        <v>10.7</v>
      </c>
      <c r="N165" s="3">
        <f t="shared" si="16"/>
        <v>-0.72950000000000159</v>
      </c>
      <c r="O165" s="7">
        <v>37871</v>
      </c>
      <c r="P165">
        <v>3.77</v>
      </c>
      <c r="Q165" s="3">
        <f t="shared" si="17"/>
        <v>-6.7414500000000004</v>
      </c>
      <c r="R165" s="7">
        <v>37901</v>
      </c>
      <c r="S165">
        <v>10.7</v>
      </c>
      <c r="T165" s="3">
        <f t="shared" si="18"/>
        <v>10.230499999999999</v>
      </c>
    </row>
    <row r="166" spans="2:20" x14ac:dyDescent="0.35">
      <c r="B166">
        <f t="shared" si="19"/>
        <v>2003</v>
      </c>
      <c r="C166" s="7">
        <v>37749</v>
      </c>
      <c r="D166">
        <v>142</v>
      </c>
      <c r="E166" s="3">
        <f t="shared" si="20"/>
        <v>210.9</v>
      </c>
      <c r="F166" s="7">
        <v>37780</v>
      </c>
      <c r="G166">
        <v>63.2</v>
      </c>
      <c r="H166" s="3">
        <f t="shared" si="14"/>
        <v>82.608000000000004</v>
      </c>
      <c r="I166" s="7">
        <v>37810</v>
      </c>
      <c r="J166">
        <v>7.45</v>
      </c>
      <c r="K166" s="3">
        <f t="shared" si="15"/>
        <v>-8.7582499999999985</v>
      </c>
      <c r="L166" s="7">
        <v>37841</v>
      </c>
      <c r="M166">
        <v>10.5</v>
      </c>
      <c r="N166" s="3">
        <f t="shared" si="16"/>
        <v>-1.052500000000002</v>
      </c>
      <c r="O166" s="7">
        <v>37872</v>
      </c>
      <c r="P166">
        <v>3.4</v>
      </c>
      <c r="Q166" s="3">
        <f t="shared" si="17"/>
        <v>-7.3390000000000004</v>
      </c>
      <c r="R166" s="7">
        <v>37902</v>
      </c>
      <c r="S166">
        <v>9.4600000000000009</v>
      </c>
      <c r="T166" s="3">
        <f t="shared" si="18"/>
        <v>8.2279000000000018</v>
      </c>
    </row>
    <row r="167" spans="2:20" x14ac:dyDescent="0.35">
      <c r="B167">
        <f t="shared" si="19"/>
        <v>2003</v>
      </c>
      <c r="C167" s="7">
        <v>37750</v>
      </c>
      <c r="D167">
        <v>121</v>
      </c>
      <c r="E167" s="3">
        <f t="shared" si="20"/>
        <v>176.98499999999999</v>
      </c>
      <c r="F167" s="7">
        <v>37781</v>
      </c>
      <c r="G167">
        <v>57.1</v>
      </c>
      <c r="H167" s="3">
        <f t="shared" si="14"/>
        <v>72.756499999999988</v>
      </c>
      <c r="I167" s="7">
        <v>37811</v>
      </c>
      <c r="J167">
        <v>7.34</v>
      </c>
      <c r="K167" s="3">
        <f t="shared" si="15"/>
        <v>-8.9359000000000002</v>
      </c>
      <c r="L167" s="7">
        <v>37842</v>
      </c>
      <c r="M167">
        <v>10.1</v>
      </c>
      <c r="N167" s="3">
        <f t="shared" si="16"/>
        <v>-1.6985000000000028</v>
      </c>
      <c r="O167" s="7">
        <v>37873</v>
      </c>
      <c r="P167">
        <v>3.14</v>
      </c>
      <c r="Q167" s="3">
        <f t="shared" si="17"/>
        <v>-7.7588999999999997</v>
      </c>
      <c r="R167" s="7">
        <v>37903</v>
      </c>
      <c r="S167">
        <v>8.98</v>
      </c>
      <c r="T167" s="3">
        <f t="shared" si="18"/>
        <v>7.452700000000001</v>
      </c>
    </row>
    <row r="168" spans="2:20" x14ac:dyDescent="0.35">
      <c r="B168">
        <f t="shared" si="19"/>
        <v>2003</v>
      </c>
      <c r="C168" s="7">
        <v>37751</v>
      </c>
      <c r="D168">
        <v>98.9</v>
      </c>
      <c r="E168" s="3">
        <f t="shared" si="20"/>
        <v>141.29349999999999</v>
      </c>
      <c r="F168" s="7">
        <v>37782</v>
      </c>
      <c r="G168">
        <v>51.8</v>
      </c>
      <c r="H168" s="3">
        <f t="shared" si="14"/>
        <v>64.197000000000003</v>
      </c>
      <c r="I168" s="7">
        <v>37812</v>
      </c>
      <c r="J168">
        <v>7.1</v>
      </c>
      <c r="K168" s="3">
        <f t="shared" si="15"/>
        <v>-9.3234999999999992</v>
      </c>
      <c r="L168" s="7">
        <v>37843</v>
      </c>
      <c r="M168">
        <v>9.2799999999999994</v>
      </c>
      <c r="N168" s="3">
        <f t="shared" si="16"/>
        <v>-3.0228000000000019</v>
      </c>
      <c r="O168" s="7">
        <v>37874</v>
      </c>
      <c r="P168">
        <v>3.02</v>
      </c>
      <c r="Q168" s="3">
        <f t="shared" si="17"/>
        <v>-7.9527000000000001</v>
      </c>
      <c r="R168" s="7">
        <v>37904</v>
      </c>
      <c r="S168">
        <v>9.36</v>
      </c>
      <c r="T168" s="3">
        <f t="shared" si="18"/>
        <v>8.066399999999998</v>
      </c>
    </row>
    <row r="169" spans="2:20" x14ac:dyDescent="0.35">
      <c r="B169">
        <f t="shared" si="19"/>
        <v>2003</v>
      </c>
      <c r="C169" s="7">
        <v>37752</v>
      </c>
      <c r="D169">
        <v>80.900000000000006</v>
      </c>
      <c r="E169" s="3">
        <f t="shared" si="20"/>
        <v>112.2235</v>
      </c>
      <c r="F169" s="7">
        <v>37783</v>
      </c>
      <c r="G169">
        <v>44.8</v>
      </c>
      <c r="H169" s="3">
        <f t="shared" si="14"/>
        <v>52.891999999999989</v>
      </c>
      <c r="I169" s="7">
        <v>37813</v>
      </c>
      <c r="J169">
        <v>7.89</v>
      </c>
      <c r="K169" s="3">
        <f t="shared" si="15"/>
        <v>-8.0476499999999991</v>
      </c>
      <c r="L169" s="7">
        <v>37844</v>
      </c>
      <c r="M169">
        <v>8.44</v>
      </c>
      <c r="N169" s="3">
        <f t="shared" si="16"/>
        <v>-4.3794000000000022</v>
      </c>
      <c r="O169" s="7">
        <v>37875</v>
      </c>
      <c r="P169">
        <v>2.96</v>
      </c>
      <c r="Q169" s="3">
        <f t="shared" si="17"/>
        <v>-8.0495999999999999</v>
      </c>
      <c r="R169" s="7">
        <v>37905</v>
      </c>
      <c r="S169">
        <v>7.75</v>
      </c>
      <c r="T169" s="3">
        <f t="shared" si="18"/>
        <v>5.4662499999999996</v>
      </c>
    </row>
    <row r="170" spans="2:20" x14ac:dyDescent="0.35">
      <c r="B170">
        <f t="shared" si="19"/>
        <v>2003</v>
      </c>
      <c r="C170" s="7">
        <v>37753</v>
      </c>
      <c r="D170">
        <v>78.900000000000006</v>
      </c>
      <c r="E170" s="3">
        <f t="shared" si="20"/>
        <v>108.99350000000001</v>
      </c>
      <c r="F170" s="7">
        <v>37784</v>
      </c>
      <c r="G170">
        <v>41.8</v>
      </c>
      <c r="H170" s="3">
        <f t="shared" si="14"/>
        <v>48.04699999999999</v>
      </c>
      <c r="I170" s="7">
        <v>37814</v>
      </c>
      <c r="J170">
        <v>8.73</v>
      </c>
      <c r="K170" s="3">
        <f t="shared" si="15"/>
        <v>-6.6910499999999988</v>
      </c>
      <c r="L170" s="7">
        <v>37845</v>
      </c>
      <c r="M170">
        <v>8.9</v>
      </c>
      <c r="N170" s="3">
        <f t="shared" si="16"/>
        <v>-3.6365000000000016</v>
      </c>
      <c r="O170" s="7">
        <v>37876</v>
      </c>
      <c r="P170">
        <v>2.74</v>
      </c>
      <c r="Q170" s="3">
        <f t="shared" si="17"/>
        <v>-8.4048999999999996</v>
      </c>
      <c r="R170" s="7">
        <v>37906</v>
      </c>
      <c r="S170">
        <v>5.63</v>
      </c>
      <c r="T170" s="3">
        <f t="shared" si="18"/>
        <v>2.0424499999999997</v>
      </c>
    </row>
    <row r="171" spans="2:20" x14ac:dyDescent="0.35">
      <c r="B171">
        <f t="shared" si="19"/>
        <v>2003</v>
      </c>
      <c r="C171" s="7">
        <v>37754</v>
      </c>
      <c r="D171">
        <v>81.099999999999994</v>
      </c>
      <c r="E171" s="3">
        <f t="shared" si="20"/>
        <v>112.54649999999998</v>
      </c>
      <c r="F171" s="7">
        <v>37785</v>
      </c>
      <c r="G171">
        <v>36.9</v>
      </c>
      <c r="H171" s="3">
        <f t="shared" si="14"/>
        <v>40.133499999999998</v>
      </c>
      <c r="I171" s="7">
        <v>37815</v>
      </c>
      <c r="J171">
        <v>7.88</v>
      </c>
      <c r="K171" s="3">
        <f t="shared" si="15"/>
        <v>-8.0637999999999987</v>
      </c>
      <c r="L171" s="7">
        <v>37846</v>
      </c>
      <c r="M171">
        <v>8.17</v>
      </c>
      <c r="N171" s="3">
        <f t="shared" si="16"/>
        <v>-4.815450000000002</v>
      </c>
      <c r="O171" s="7">
        <v>37877</v>
      </c>
      <c r="P171">
        <v>2.69</v>
      </c>
      <c r="Q171" s="3">
        <f t="shared" si="17"/>
        <v>-8.4856499999999997</v>
      </c>
      <c r="R171" s="7">
        <v>37907</v>
      </c>
      <c r="S171">
        <v>5.52</v>
      </c>
      <c r="T171" s="3">
        <f t="shared" si="18"/>
        <v>1.8647999999999998</v>
      </c>
    </row>
    <row r="172" spans="2:20" x14ac:dyDescent="0.35">
      <c r="B172">
        <f t="shared" si="19"/>
        <v>2003</v>
      </c>
      <c r="C172" s="7">
        <v>37755</v>
      </c>
      <c r="D172">
        <v>76.099999999999994</v>
      </c>
      <c r="E172" s="3">
        <f t="shared" si="20"/>
        <v>104.47149999999999</v>
      </c>
      <c r="F172" s="7">
        <v>37786</v>
      </c>
      <c r="G172">
        <v>54.9</v>
      </c>
      <c r="H172" s="3">
        <f t="shared" si="14"/>
        <v>69.203499999999991</v>
      </c>
      <c r="I172" s="7">
        <v>37816</v>
      </c>
      <c r="J172">
        <v>6.93</v>
      </c>
      <c r="K172" s="3">
        <f t="shared" si="15"/>
        <v>-9.5980499999999989</v>
      </c>
      <c r="L172" s="7">
        <v>37847</v>
      </c>
      <c r="M172">
        <v>7.43</v>
      </c>
      <c r="N172" s="3">
        <f t="shared" si="16"/>
        <v>-6.0105500000000021</v>
      </c>
      <c r="O172" s="7">
        <v>37878</v>
      </c>
      <c r="P172">
        <v>2.67</v>
      </c>
      <c r="Q172" s="3">
        <f t="shared" si="17"/>
        <v>-8.517949999999999</v>
      </c>
      <c r="R172" s="7">
        <v>37908</v>
      </c>
      <c r="S172">
        <v>5.09</v>
      </c>
      <c r="T172" s="3">
        <f t="shared" si="18"/>
        <v>1.17035</v>
      </c>
    </row>
    <row r="173" spans="2:20" x14ac:dyDescent="0.35">
      <c r="B173">
        <f t="shared" si="19"/>
        <v>2003</v>
      </c>
      <c r="C173" s="7">
        <v>37756</v>
      </c>
      <c r="D173">
        <v>69.2</v>
      </c>
      <c r="E173" s="3">
        <f t="shared" si="20"/>
        <v>93.328000000000003</v>
      </c>
      <c r="F173" s="7">
        <v>37787</v>
      </c>
      <c r="G173">
        <v>82.1</v>
      </c>
      <c r="H173" s="3">
        <f t="shared" si="14"/>
        <v>113.13149999999999</v>
      </c>
      <c r="I173" s="7">
        <v>37817</v>
      </c>
      <c r="J173">
        <v>6.7</v>
      </c>
      <c r="K173" s="3">
        <f t="shared" si="15"/>
        <v>-9.9694999999999983</v>
      </c>
      <c r="L173" s="7">
        <v>37848</v>
      </c>
      <c r="M173">
        <v>6.91</v>
      </c>
      <c r="N173" s="3">
        <f t="shared" si="16"/>
        <v>-6.8503500000000006</v>
      </c>
      <c r="O173" s="7">
        <v>37879</v>
      </c>
      <c r="P173">
        <v>2.62</v>
      </c>
      <c r="Q173" s="3">
        <f t="shared" si="17"/>
        <v>-8.5987000000000009</v>
      </c>
      <c r="R173" s="7">
        <v>37909</v>
      </c>
      <c r="S173">
        <v>15.7</v>
      </c>
      <c r="T173" s="3">
        <f t="shared" si="18"/>
        <v>18.305499999999999</v>
      </c>
    </row>
    <row r="174" spans="2:20" x14ac:dyDescent="0.35">
      <c r="B174">
        <f t="shared" si="19"/>
        <v>2003</v>
      </c>
      <c r="C174" s="7">
        <v>37757</v>
      </c>
      <c r="D174">
        <v>62.2</v>
      </c>
      <c r="E174" s="3">
        <f t="shared" si="20"/>
        <v>82.022999999999996</v>
      </c>
      <c r="F174" s="7">
        <v>37788</v>
      </c>
      <c r="G174">
        <v>79.3</v>
      </c>
      <c r="H174" s="3">
        <f t="shared" si="14"/>
        <v>108.6095</v>
      </c>
      <c r="I174" s="7">
        <v>37818</v>
      </c>
      <c r="J174">
        <v>6.19</v>
      </c>
      <c r="K174" s="3">
        <f t="shared" si="15"/>
        <v>-10.793149999999999</v>
      </c>
      <c r="L174" s="7">
        <v>37849</v>
      </c>
      <c r="M174">
        <v>6.38</v>
      </c>
      <c r="N174" s="3">
        <f t="shared" si="16"/>
        <v>-7.7063000000000024</v>
      </c>
      <c r="O174" s="7">
        <v>37880</v>
      </c>
      <c r="P174">
        <v>2.7</v>
      </c>
      <c r="Q174" s="3">
        <f t="shared" si="17"/>
        <v>-8.4695</v>
      </c>
      <c r="R174" s="7">
        <v>37910</v>
      </c>
      <c r="S174">
        <v>34.5</v>
      </c>
      <c r="T174" s="3">
        <f t="shared" si="18"/>
        <v>48.667500000000004</v>
      </c>
    </row>
    <row r="175" spans="2:20" x14ac:dyDescent="0.35">
      <c r="B175">
        <f t="shared" si="19"/>
        <v>2003</v>
      </c>
      <c r="C175" s="7">
        <v>37758</v>
      </c>
      <c r="D175">
        <v>55.6</v>
      </c>
      <c r="E175" s="3">
        <f t="shared" si="20"/>
        <v>71.364000000000004</v>
      </c>
      <c r="F175" s="7">
        <v>37789</v>
      </c>
      <c r="G175">
        <v>64.8</v>
      </c>
      <c r="H175" s="3">
        <f t="shared" si="14"/>
        <v>85.192000000000007</v>
      </c>
      <c r="I175" s="7">
        <v>37819</v>
      </c>
      <c r="J175">
        <v>6.4</v>
      </c>
      <c r="K175" s="3">
        <f t="shared" si="15"/>
        <v>-10.453999999999999</v>
      </c>
      <c r="L175" s="7">
        <v>37850</v>
      </c>
      <c r="M175">
        <v>6.35</v>
      </c>
      <c r="N175" s="3">
        <f t="shared" si="16"/>
        <v>-7.7547500000000014</v>
      </c>
      <c r="O175" s="7">
        <v>37881</v>
      </c>
      <c r="P175">
        <v>2.96</v>
      </c>
      <c r="Q175" s="3">
        <f t="shared" si="17"/>
        <v>-8.0495999999999999</v>
      </c>
      <c r="R175" s="7">
        <v>37911</v>
      </c>
      <c r="S175">
        <v>33</v>
      </c>
      <c r="T175" s="3">
        <f t="shared" si="18"/>
        <v>46.245000000000005</v>
      </c>
    </row>
    <row r="176" spans="2:20" x14ac:dyDescent="0.35">
      <c r="B176">
        <f t="shared" si="19"/>
        <v>2003</v>
      </c>
      <c r="C176" s="7">
        <v>37759</v>
      </c>
      <c r="D176">
        <v>49.5</v>
      </c>
      <c r="E176" s="3">
        <f t="shared" si="20"/>
        <v>61.512499999999996</v>
      </c>
      <c r="F176" s="7">
        <v>37790</v>
      </c>
      <c r="G176">
        <v>50.2</v>
      </c>
      <c r="H176" s="3">
        <f t="shared" si="14"/>
        <v>61.613000000000007</v>
      </c>
      <c r="I176" s="7">
        <v>37820</v>
      </c>
      <c r="J176">
        <v>6.46</v>
      </c>
      <c r="K176" s="3">
        <f t="shared" si="15"/>
        <v>-10.357099999999999</v>
      </c>
      <c r="L176" s="7">
        <v>37851</v>
      </c>
      <c r="M176">
        <v>5.77</v>
      </c>
      <c r="N176" s="3">
        <f t="shared" si="16"/>
        <v>-8.6914500000000015</v>
      </c>
      <c r="O176" s="7">
        <v>37882</v>
      </c>
      <c r="P176">
        <v>2.65</v>
      </c>
      <c r="Q176" s="3">
        <f t="shared" si="17"/>
        <v>-8.5502500000000001</v>
      </c>
      <c r="R176" s="7">
        <v>37912</v>
      </c>
      <c r="S176">
        <v>27</v>
      </c>
      <c r="T176" s="3">
        <f t="shared" si="18"/>
        <v>36.555</v>
      </c>
    </row>
    <row r="177" spans="2:20" x14ac:dyDescent="0.35">
      <c r="B177">
        <f t="shared" si="19"/>
        <v>2003</v>
      </c>
      <c r="C177" s="7">
        <v>37760</v>
      </c>
      <c r="D177">
        <v>44</v>
      </c>
      <c r="E177" s="3">
        <f t="shared" si="20"/>
        <v>52.63</v>
      </c>
      <c r="F177" s="7">
        <v>37791</v>
      </c>
      <c r="G177">
        <v>42.2</v>
      </c>
      <c r="H177" s="3">
        <f t="shared" si="14"/>
        <v>48.693000000000005</v>
      </c>
      <c r="I177" s="7">
        <v>37821</v>
      </c>
      <c r="J177">
        <v>6.21</v>
      </c>
      <c r="K177" s="3">
        <f t="shared" si="15"/>
        <v>-10.76085</v>
      </c>
      <c r="L177" s="7">
        <v>37852</v>
      </c>
      <c r="M177">
        <v>5.04</v>
      </c>
      <c r="N177" s="3">
        <f t="shared" si="16"/>
        <v>-9.8704000000000018</v>
      </c>
      <c r="O177" s="7">
        <v>37883</v>
      </c>
      <c r="P177">
        <v>2.52</v>
      </c>
      <c r="Q177" s="3">
        <f t="shared" si="17"/>
        <v>-8.7602000000000011</v>
      </c>
      <c r="R177" s="7">
        <v>37913</v>
      </c>
      <c r="S177">
        <v>21.8</v>
      </c>
      <c r="T177" s="3">
        <f t="shared" si="18"/>
        <v>28.157</v>
      </c>
    </row>
    <row r="178" spans="2:20" x14ac:dyDescent="0.35">
      <c r="B178">
        <f t="shared" si="19"/>
        <v>2003</v>
      </c>
      <c r="C178" s="7">
        <v>37761</v>
      </c>
      <c r="D178">
        <v>40.200000000000003</v>
      </c>
      <c r="E178" s="3">
        <f t="shared" si="20"/>
        <v>46.493000000000002</v>
      </c>
      <c r="F178" s="7">
        <v>37792</v>
      </c>
      <c r="G178">
        <v>37.1</v>
      </c>
      <c r="H178" s="3">
        <f t="shared" si="14"/>
        <v>40.456499999999998</v>
      </c>
      <c r="I178" s="7">
        <v>37822</v>
      </c>
      <c r="J178">
        <v>5.89</v>
      </c>
      <c r="K178" s="3">
        <f t="shared" si="15"/>
        <v>-11.27765</v>
      </c>
      <c r="L178" s="7">
        <v>37853</v>
      </c>
      <c r="M178">
        <v>4.63</v>
      </c>
      <c r="N178" s="3">
        <f t="shared" si="16"/>
        <v>-10.532550000000001</v>
      </c>
      <c r="O178" s="7">
        <v>37884</v>
      </c>
      <c r="P178">
        <v>2.89</v>
      </c>
      <c r="Q178" s="3">
        <f t="shared" si="17"/>
        <v>-8.1626499999999993</v>
      </c>
      <c r="R178" s="7">
        <v>37914</v>
      </c>
      <c r="S178">
        <v>17.7</v>
      </c>
      <c r="T178" s="3">
        <f t="shared" si="18"/>
        <v>21.535499999999999</v>
      </c>
    </row>
    <row r="179" spans="2:20" x14ac:dyDescent="0.35">
      <c r="B179">
        <f t="shared" si="19"/>
        <v>2003</v>
      </c>
      <c r="C179" s="7">
        <v>37762</v>
      </c>
      <c r="D179">
        <v>36.6</v>
      </c>
      <c r="E179" s="3">
        <f t="shared" si="20"/>
        <v>40.679000000000002</v>
      </c>
      <c r="F179" s="7">
        <v>37793</v>
      </c>
      <c r="G179">
        <v>31.2</v>
      </c>
      <c r="H179" s="3">
        <f t="shared" si="14"/>
        <v>30.927999999999997</v>
      </c>
      <c r="I179" s="7">
        <v>37823</v>
      </c>
      <c r="J179">
        <v>5.69</v>
      </c>
      <c r="K179" s="3">
        <f t="shared" si="15"/>
        <v>-11.600649999999998</v>
      </c>
      <c r="L179" s="7">
        <v>37854</v>
      </c>
      <c r="M179">
        <v>4.2699999999999996</v>
      </c>
      <c r="N179" s="3">
        <f t="shared" si="16"/>
        <v>-11.113950000000003</v>
      </c>
      <c r="O179" s="7">
        <v>37885</v>
      </c>
      <c r="P179">
        <v>3.12</v>
      </c>
      <c r="Q179" s="3">
        <f t="shared" si="17"/>
        <v>-7.7911999999999999</v>
      </c>
      <c r="R179" s="7">
        <v>37915</v>
      </c>
      <c r="S179">
        <v>34.6</v>
      </c>
      <c r="T179" s="3">
        <f t="shared" si="18"/>
        <v>48.829000000000008</v>
      </c>
    </row>
    <row r="180" spans="2:20" x14ac:dyDescent="0.35">
      <c r="B180">
        <f t="shared" si="19"/>
        <v>2003</v>
      </c>
      <c r="C180" s="7">
        <v>37763</v>
      </c>
      <c r="D180">
        <v>34.9</v>
      </c>
      <c r="E180" s="3">
        <f t="shared" si="20"/>
        <v>37.933499999999995</v>
      </c>
      <c r="F180" s="7">
        <v>37794</v>
      </c>
      <c r="G180">
        <v>27.8</v>
      </c>
      <c r="H180" s="3">
        <f t="shared" si="14"/>
        <v>25.436999999999998</v>
      </c>
      <c r="I180" s="7">
        <v>37824</v>
      </c>
      <c r="J180">
        <v>7.1</v>
      </c>
      <c r="K180" s="3">
        <f t="shared" si="15"/>
        <v>-9.3234999999999992</v>
      </c>
      <c r="L180" s="7">
        <v>37855</v>
      </c>
      <c r="M180">
        <v>3.91</v>
      </c>
      <c r="N180" s="3">
        <f t="shared" si="16"/>
        <v>-11.695350000000001</v>
      </c>
      <c r="O180" s="7">
        <v>37886</v>
      </c>
      <c r="P180">
        <v>2.89</v>
      </c>
      <c r="Q180" s="3">
        <f t="shared" si="17"/>
        <v>-8.1626499999999993</v>
      </c>
      <c r="R180" s="7">
        <v>37916</v>
      </c>
      <c r="S180">
        <v>67.400000000000006</v>
      </c>
      <c r="T180" s="3">
        <f t="shared" si="18"/>
        <v>101.80100000000002</v>
      </c>
    </row>
    <row r="181" spans="2:20" x14ac:dyDescent="0.35">
      <c r="B181">
        <f t="shared" si="19"/>
        <v>2003</v>
      </c>
      <c r="C181" s="7">
        <v>37764</v>
      </c>
      <c r="D181">
        <v>34.6</v>
      </c>
      <c r="E181" s="3">
        <f t="shared" si="20"/>
        <v>37.449000000000005</v>
      </c>
      <c r="F181" s="7">
        <v>37795</v>
      </c>
      <c r="G181">
        <v>24.9</v>
      </c>
      <c r="H181" s="3">
        <f t="shared" si="14"/>
        <v>20.753499999999995</v>
      </c>
      <c r="I181" s="7">
        <v>37825</v>
      </c>
      <c r="J181">
        <v>9.26</v>
      </c>
      <c r="K181" s="3">
        <f t="shared" si="15"/>
        <v>-5.8350999999999988</v>
      </c>
      <c r="L181" s="7">
        <v>37856</v>
      </c>
      <c r="M181">
        <v>3.74</v>
      </c>
      <c r="N181" s="3">
        <f t="shared" si="16"/>
        <v>-11.969900000000001</v>
      </c>
      <c r="O181" s="7">
        <v>37887</v>
      </c>
      <c r="P181">
        <v>2.95</v>
      </c>
      <c r="Q181" s="3">
        <f t="shared" si="17"/>
        <v>-8.0657499999999995</v>
      </c>
      <c r="R181" s="7">
        <v>37917</v>
      </c>
      <c r="S181">
        <v>93.3</v>
      </c>
      <c r="T181" s="3">
        <f t="shared" si="18"/>
        <v>143.62949999999998</v>
      </c>
    </row>
    <row r="182" spans="2:20" x14ac:dyDescent="0.35">
      <c r="B182">
        <f t="shared" si="19"/>
        <v>2003</v>
      </c>
      <c r="C182" s="7">
        <v>37765</v>
      </c>
      <c r="D182">
        <v>36.5</v>
      </c>
      <c r="E182" s="3">
        <f t="shared" si="20"/>
        <v>40.517499999999998</v>
      </c>
      <c r="F182" s="7">
        <v>37796</v>
      </c>
      <c r="G182">
        <v>22.7</v>
      </c>
      <c r="H182" s="3">
        <f t="shared" si="14"/>
        <v>17.200499999999998</v>
      </c>
      <c r="I182" s="7">
        <v>37826</v>
      </c>
      <c r="J182">
        <v>9.8800000000000008</v>
      </c>
      <c r="K182" s="3">
        <f t="shared" si="15"/>
        <v>-4.8337999999999983</v>
      </c>
      <c r="L182" s="7">
        <v>37857</v>
      </c>
      <c r="M182">
        <v>3.5</v>
      </c>
      <c r="N182" s="3">
        <f t="shared" si="16"/>
        <v>-12.357500000000002</v>
      </c>
      <c r="O182" s="7">
        <v>37888</v>
      </c>
      <c r="P182">
        <v>4.68</v>
      </c>
      <c r="Q182" s="3">
        <f t="shared" si="17"/>
        <v>-5.2718000000000007</v>
      </c>
      <c r="R182" s="7">
        <v>37918</v>
      </c>
      <c r="S182">
        <v>97.5</v>
      </c>
      <c r="T182" s="3">
        <f t="shared" si="18"/>
        <v>150.41249999999999</v>
      </c>
    </row>
    <row r="183" spans="2:20" x14ac:dyDescent="0.35">
      <c r="B183">
        <f t="shared" si="19"/>
        <v>2003</v>
      </c>
      <c r="C183" s="7">
        <v>37766</v>
      </c>
      <c r="D183">
        <v>50.6</v>
      </c>
      <c r="E183" s="3">
        <f t="shared" si="20"/>
        <v>63.289000000000009</v>
      </c>
      <c r="F183" s="7">
        <v>37797</v>
      </c>
      <c r="G183">
        <v>20.3</v>
      </c>
      <c r="H183" s="3">
        <f t="shared" si="14"/>
        <v>13.3245</v>
      </c>
      <c r="I183" s="7">
        <v>37827</v>
      </c>
      <c r="J183">
        <v>9.1999999999999993</v>
      </c>
      <c r="K183" s="3">
        <f t="shared" si="15"/>
        <v>-5.9320000000000004</v>
      </c>
      <c r="L183" s="7">
        <v>37858</v>
      </c>
      <c r="M183">
        <v>3.43</v>
      </c>
      <c r="N183" s="3">
        <f t="shared" si="16"/>
        <v>-12.470550000000001</v>
      </c>
      <c r="O183" s="7">
        <v>37889</v>
      </c>
      <c r="P183">
        <v>3.27</v>
      </c>
      <c r="Q183" s="3">
        <f t="shared" si="17"/>
        <v>-7.5489500000000005</v>
      </c>
      <c r="R183" s="7">
        <v>37919</v>
      </c>
      <c r="S183">
        <v>83.8</v>
      </c>
      <c r="T183" s="3">
        <f t="shared" si="18"/>
        <v>128.28699999999998</v>
      </c>
    </row>
    <row r="184" spans="2:20" x14ac:dyDescent="0.35">
      <c r="B184">
        <f t="shared" si="19"/>
        <v>2003</v>
      </c>
      <c r="C184" s="7">
        <v>37767</v>
      </c>
      <c r="D184">
        <v>57.1</v>
      </c>
      <c r="E184" s="3">
        <f t="shared" si="20"/>
        <v>73.78649999999999</v>
      </c>
      <c r="F184" s="7">
        <v>37798</v>
      </c>
      <c r="G184">
        <v>18.2</v>
      </c>
      <c r="H184" s="3">
        <f t="shared" si="14"/>
        <v>9.9329999999999963</v>
      </c>
      <c r="I184" s="7">
        <v>37828</v>
      </c>
      <c r="J184">
        <v>8.2100000000000009</v>
      </c>
      <c r="K184" s="3">
        <f t="shared" si="15"/>
        <v>-7.5308499999999974</v>
      </c>
      <c r="L184" s="7">
        <v>37859</v>
      </c>
      <c r="M184">
        <v>3.2</v>
      </c>
      <c r="N184" s="3">
        <f t="shared" si="16"/>
        <v>-12.842000000000002</v>
      </c>
      <c r="O184" s="7">
        <v>37890</v>
      </c>
      <c r="P184">
        <v>3.06</v>
      </c>
      <c r="Q184" s="3">
        <f t="shared" si="17"/>
        <v>-7.8880999999999997</v>
      </c>
      <c r="R184" s="7">
        <v>37920</v>
      </c>
      <c r="S184">
        <v>69.2</v>
      </c>
      <c r="T184" s="3">
        <f t="shared" si="18"/>
        <v>104.70800000000001</v>
      </c>
    </row>
    <row r="185" spans="2:20" x14ac:dyDescent="0.35">
      <c r="B185">
        <f t="shared" si="19"/>
        <v>2003</v>
      </c>
      <c r="C185" s="7">
        <v>37768</v>
      </c>
      <c r="D185">
        <v>73.8</v>
      </c>
      <c r="E185" s="3">
        <f t="shared" si="20"/>
        <v>100.75700000000001</v>
      </c>
      <c r="F185" s="7">
        <v>37799</v>
      </c>
      <c r="G185">
        <v>16</v>
      </c>
      <c r="H185" s="3">
        <f t="shared" si="14"/>
        <v>6.379999999999999</v>
      </c>
      <c r="I185" s="7">
        <v>37829</v>
      </c>
      <c r="J185">
        <v>7.91</v>
      </c>
      <c r="K185" s="3">
        <f t="shared" si="15"/>
        <v>-8.0153499999999998</v>
      </c>
      <c r="L185" s="7">
        <v>37860</v>
      </c>
      <c r="M185">
        <v>3.33</v>
      </c>
      <c r="N185" s="3">
        <f t="shared" si="16"/>
        <v>-12.632050000000001</v>
      </c>
      <c r="O185" s="7">
        <v>37891</v>
      </c>
      <c r="P185">
        <v>2.95</v>
      </c>
      <c r="Q185" s="3">
        <f t="shared" si="17"/>
        <v>-8.0657499999999995</v>
      </c>
      <c r="R185" s="7">
        <v>37921</v>
      </c>
      <c r="S185">
        <v>95.7</v>
      </c>
      <c r="T185" s="3">
        <f t="shared" si="18"/>
        <v>147.50549999999998</v>
      </c>
    </row>
    <row r="186" spans="2:20" x14ac:dyDescent="0.35">
      <c r="B186">
        <f t="shared" si="19"/>
        <v>2003</v>
      </c>
      <c r="C186" s="7">
        <v>37769</v>
      </c>
      <c r="D186">
        <v>77.7</v>
      </c>
      <c r="E186" s="3">
        <f t="shared" si="20"/>
        <v>107.05549999999999</v>
      </c>
      <c r="F186" s="7">
        <v>37800</v>
      </c>
      <c r="G186">
        <v>13.9</v>
      </c>
      <c r="H186" s="3">
        <f t="shared" si="14"/>
        <v>2.9884999999999984</v>
      </c>
      <c r="I186" s="7">
        <v>37830</v>
      </c>
      <c r="J186">
        <v>7.3</v>
      </c>
      <c r="K186" s="3">
        <f t="shared" si="15"/>
        <v>-9.0004999999999988</v>
      </c>
      <c r="L186" s="7">
        <v>37861</v>
      </c>
      <c r="M186">
        <v>3.16</v>
      </c>
      <c r="N186" s="3">
        <f t="shared" si="16"/>
        <v>-12.906600000000001</v>
      </c>
      <c r="O186" s="7">
        <v>37892</v>
      </c>
      <c r="P186">
        <v>4.1900000000000004</v>
      </c>
      <c r="Q186" s="3">
        <f t="shared" si="17"/>
        <v>-6.0631499999999994</v>
      </c>
      <c r="R186" s="7">
        <v>37922</v>
      </c>
      <c r="S186">
        <v>178</v>
      </c>
      <c r="T186" s="3">
        <f t="shared" si="18"/>
        <v>280.41999999999996</v>
      </c>
    </row>
    <row r="187" spans="2:20" x14ac:dyDescent="0.35">
      <c r="B187">
        <f t="shared" si="19"/>
        <v>2003</v>
      </c>
      <c r="C187" s="7">
        <v>37770</v>
      </c>
      <c r="D187">
        <v>78</v>
      </c>
      <c r="E187" s="3">
        <f t="shared" si="20"/>
        <v>107.53999999999999</v>
      </c>
      <c r="F187" s="7">
        <v>37801</v>
      </c>
      <c r="G187">
        <v>12.6</v>
      </c>
      <c r="H187" s="3">
        <f t="shared" si="14"/>
        <v>0.88899999999999935</v>
      </c>
      <c r="I187" s="7">
        <v>37831</v>
      </c>
      <c r="J187">
        <v>6.65</v>
      </c>
      <c r="K187" s="3">
        <f t="shared" si="15"/>
        <v>-10.050249999999998</v>
      </c>
      <c r="L187" s="7">
        <v>37862</v>
      </c>
      <c r="M187">
        <v>3.14</v>
      </c>
      <c r="N187" s="3">
        <f t="shared" si="16"/>
        <v>-12.9389</v>
      </c>
      <c r="O187" s="7">
        <v>37893</v>
      </c>
      <c r="P187">
        <v>6.86</v>
      </c>
      <c r="Q187" s="3">
        <f t="shared" si="17"/>
        <v>-1.7510999999999992</v>
      </c>
      <c r="R187" s="7">
        <v>37923</v>
      </c>
      <c r="S187">
        <v>215</v>
      </c>
      <c r="T187" s="3">
        <f t="shared" si="18"/>
        <v>340.17500000000001</v>
      </c>
    </row>
    <row r="188" spans="2:20" x14ac:dyDescent="0.35">
      <c r="B188">
        <f t="shared" si="19"/>
        <v>2003</v>
      </c>
      <c r="C188" s="7">
        <v>37771</v>
      </c>
      <c r="D188">
        <v>69.8</v>
      </c>
      <c r="E188" s="3">
        <f t="shared" si="20"/>
        <v>94.296999999999997</v>
      </c>
      <c r="F188" s="7">
        <v>37802</v>
      </c>
      <c r="G188">
        <v>11.4</v>
      </c>
      <c r="H188" s="3">
        <f t="shared" si="14"/>
        <v>-1.0489999999999995</v>
      </c>
      <c r="I188" s="7">
        <v>37832</v>
      </c>
      <c r="J188">
        <v>5.75</v>
      </c>
      <c r="K188" s="3">
        <f t="shared" si="15"/>
        <v>-11.503749999999998</v>
      </c>
      <c r="L188" s="7">
        <v>37863</v>
      </c>
      <c r="M188">
        <v>3.91</v>
      </c>
      <c r="N188" s="3">
        <f t="shared" si="16"/>
        <v>-11.695350000000001</v>
      </c>
      <c r="O188" s="7">
        <v>37894</v>
      </c>
      <c r="P188">
        <v>5.77</v>
      </c>
      <c r="Q188" s="3">
        <f t="shared" si="17"/>
        <v>-3.51145</v>
      </c>
      <c r="R188" s="7">
        <v>37924</v>
      </c>
      <c r="S188">
        <v>341</v>
      </c>
      <c r="T188" s="3">
        <f t="shared" si="18"/>
        <v>543.66500000000008</v>
      </c>
    </row>
    <row r="189" spans="2:20" x14ac:dyDescent="0.35">
      <c r="B189">
        <f t="shared" si="19"/>
        <v>2003</v>
      </c>
      <c r="C189" s="7">
        <v>37772</v>
      </c>
      <c r="D189">
        <v>66.400000000000006</v>
      </c>
      <c r="E189" s="3">
        <f t="shared" si="20"/>
        <v>88.806000000000012</v>
      </c>
      <c r="H189" s="3" t="str">
        <f t="shared" si="14"/>
        <v/>
      </c>
      <c r="I189" s="7">
        <v>37833</v>
      </c>
      <c r="J189">
        <v>5.39</v>
      </c>
      <c r="K189" s="3">
        <f t="shared" si="15"/>
        <v>-12.085150000000001</v>
      </c>
      <c r="L189" s="7">
        <v>37864</v>
      </c>
      <c r="M189">
        <v>3.28</v>
      </c>
      <c r="N189" s="3">
        <f t="shared" si="16"/>
        <v>-12.712800000000001</v>
      </c>
      <c r="Q189" s="3" t="str">
        <f t="shared" si="17"/>
        <v/>
      </c>
      <c r="R189" s="7">
        <v>37925</v>
      </c>
      <c r="S189">
        <v>287</v>
      </c>
      <c r="T189" s="3">
        <f t="shared" si="18"/>
        <v>456.45499999999998</v>
      </c>
    </row>
    <row r="190" spans="2:20" x14ac:dyDescent="0.35">
      <c r="B190">
        <f t="shared" si="19"/>
        <v>2004</v>
      </c>
      <c r="C190" s="7">
        <v>38108</v>
      </c>
      <c r="D190">
        <v>56.4</v>
      </c>
      <c r="E190" s="3">
        <f t="shared" si="20"/>
        <v>72.656000000000006</v>
      </c>
      <c r="F190" s="7">
        <v>38139</v>
      </c>
      <c r="G190">
        <v>42</v>
      </c>
      <c r="H190" s="3">
        <f t="shared" si="14"/>
        <v>48.37</v>
      </c>
      <c r="I190" s="7">
        <v>38169</v>
      </c>
      <c r="J190">
        <v>10.3</v>
      </c>
      <c r="K190" s="3">
        <f t="shared" si="15"/>
        <v>-4.1554999999999964</v>
      </c>
      <c r="L190" s="7">
        <v>38200</v>
      </c>
      <c r="M190">
        <v>22.4</v>
      </c>
      <c r="N190" s="3">
        <f t="shared" si="16"/>
        <v>18.165999999999993</v>
      </c>
      <c r="O190" s="7">
        <v>38231</v>
      </c>
      <c r="P190">
        <v>28</v>
      </c>
      <c r="Q190" s="3">
        <f t="shared" si="17"/>
        <v>32.39</v>
      </c>
      <c r="R190" s="7">
        <v>38261</v>
      </c>
      <c r="S190">
        <v>5.88</v>
      </c>
      <c r="T190" s="3">
        <f t="shared" si="18"/>
        <v>2.4462000000000002</v>
      </c>
    </row>
    <row r="191" spans="2:20" x14ac:dyDescent="0.35">
      <c r="B191">
        <f t="shared" si="19"/>
        <v>2004</v>
      </c>
      <c r="C191" s="7">
        <v>38109</v>
      </c>
      <c r="D191">
        <v>53.3</v>
      </c>
      <c r="E191" s="3">
        <f t="shared" si="20"/>
        <v>67.649499999999989</v>
      </c>
      <c r="F191" s="7">
        <v>38140</v>
      </c>
      <c r="G191">
        <v>42.7</v>
      </c>
      <c r="H191" s="3">
        <f t="shared" si="14"/>
        <v>49.500500000000009</v>
      </c>
      <c r="I191" s="7">
        <v>38170</v>
      </c>
      <c r="J191">
        <v>28.5</v>
      </c>
      <c r="K191" s="3">
        <f t="shared" si="15"/>
        <v>25.237499999999997</v>
      </c>
      <c r="L191" s="7">
        <v>38201</v>
      </c>
      <c r="M191">
        <v>27.6</v>
      </c>
      <c r="N191" s="3">
        <f t="shared" si="16"/>
        <v>26.564000000000004</v>
      </c>
      <c r="O191" s="7">
        <v>38232</v>
      </c>
      <c r="P191">
        <v>24.4</v>
      </c>
      <c r="Q191" s="3">
        <f t="shared" si="17"/>
        <v>26.576000000000001</v>
      </c>
      <c r="R191" s="7">
        <v>38262</v>
      </c>
      <c r="S191">
        <v>5.55</v>
      </c>
      <c r="T191" s="3">
        <f t="shared" si="18"/>
        <v>1.9132500000000006</v>
      </c>
    </row>
    <row r="192" spans="2:20" x14ac:dyDescent="0.35">
      <c r="B192">
        <f t="shared" si="19"/>
        <v>2004</v>
      </c>
      <c r="C192" s="7">
        <v>38110</v>
      </c>
      <c r="D192">
        <v>48.8</v>
      </c>
      <c r="E192" s="3">
        <f t="shared" si="20"/>
        <v>60.381999999999998</v>
      </c>
      <c r="F192" s="7">
        <v>38141</v>
      </c>
      <c r="G192">
        <v>47.9</v>
      </c>
      <c r="H192" s="3">
        <f t="shared" si="14"/>
        <v>57.898499999999991</v>
      </c>
      <c r="I192" s="7">
        <v>38171</v>
      </c>
      <c r="J192">
        <v>31</v>
      </c>
      <c r="K192" s="3">
        <f t="shared" si="15"/>
        <v>29.274999999999999</v>
      </c>
      <c r="L192" s="7">
        <v>38202</v>
      </c>
      <c r="M192">
        <v>23.4</v>
      </c>
      <c r="N192" s="3">
        <f t="shared" si="16"/>
        <v>19.780999999999995</v>
      </c>
      <c r="O192" s="7">
        <v>38233</v>
      </c>
      <c r="P192">
        <v>22.7</v>
      </c>
      <c r="Q192" s="3">
        <f t="shared" si="17"/>
        <v>23.830500000000001</v>
      </c>
      <c r="R192" s="7">
        <v>38263</v>
      </c>
      <c r="S192">
        <v>5.45</v>
      </c>
      <c r="T192" s="3">
        <f t="shared" si="18"/>
        <v>1.7517500000000004</v>
      </c>
    </row>
    <row r="193" spans="2:20" x14ac:dyDescent="0.35">
      <c r="B193">
        <f t="shared" si="19"/>
        <v>2004</v>
      </c>
      <c r="C193" s="7">
        <v>38111</v>
      </c>
      <c r="D193">
        <v>66.400000000000006</v>
      </c>
      <c r="E193" s="3">
        <f t="shared" si="20"/>
        <v>88.806000000000012</v>
      </c>
      <c r="F193" s="7">
        <v>38142</v>
      </c>
      <c r="G193">
        <v>44.6</v>
      </c>
      <c r="H193" s="3">
        <f t="shared" si="14"/>
        <v>52.568999999999996</v>
      </c>
      <c r="I193" s="7">
        <v>38172</v>
      </c>
      <c r="J193">
        <v>31.2</v>
      </c>
      <c r="K193" s="3">
        <f t="shared" si="15"/>
        <v>29.597999999999999</v>
      </c>
      <c r="L193" s="7">
        <v>38203</v>
      </c>
      <c r="M193">
        <v>20.2</v>
      </c>
      <c r="N193" s="3">
        <f t="shared" si="16"/>
        <v>14.612999999999996</v>
      </c>
      <c r="O193" s="7">
        <v>38234</v>
      </c>
      <c r="P193">
        <v>21.4</v>
      </c>
      <c r="Q193" s="3">
        <f t="shared" si="17"/>
        <v>21.731000000000002</v>
      </c>
      <c r="R193" s="7">
        <v>38264</v>
      </c>
      <c r="S193">
        <v>5.49</v>
      </c>
      <c r="T193" s="3">
        <f t="shared" si="18"/>
        <v>1.8163500000000008</v>
      </c>
    </row>
    <row r="194" spans="2:20" x14ac:dyDescent="0.35">
      <c r="B194">
        <f t="shared" si="19"/>
        <v>2004</v>
      </c>
      <c r="C194" s="7">
        <v>38112</v>
      </c>
      <c r="D194">
        <v>70.400000000000006</v>
      </c>
      <c r="E194" s="3">
        <f t="shared" si="20"/>
        <v>95.26600000000002</v>
      </c>
      <c r="F194" s="7">
        <v>38143</v>
      </c>
      <c r="G194">
        <v>39.299999999999997</v>
      </c>
      <c r="H194" s="3">
        <f t="shared" si="14"/>
        <v>44.009499999999996</v>
      </c>
      <c r="I194" s="7">
        <v>38173</v>
      </c>
      <c r="J194">
        <v>27.7</v>
      </c>
      <c r="K194" s="3">
        <f t="shared" si="15"/>
        <v>23.945500000000003</v>
      </c>
      <c r="L194" s="7">
        <v>38204</v>
      </c>
      <c r="M194">
        <v>16.5</v>
      </c>
      <c r="N194" s="3">
        <f t="shared" si="16"/>
        <v>8.6374999999999993</v>
      </c>
      <c r="O194" s="7">
        <v>38235</v>
      </c>
      <c r="P194">
        <v>19.600000000000001</v>
      </c>
      <c r="Q194" s="3">
        <f t="shared" si="17"/>
        <v>18.824000000000005</v>
      </c>
      <c r="R194" s="7">
        <v>38265</v>
      </c>
      <c r="S194">
        <v>5.37</v>
      </c>
      <c r="T194" s="3">
        <f t="shared" si="18"/>
        <v>1.6225499999999995</v>
      </c>
    </row>
    <row r="195" spans="2:20" x14ac:dyDescent="0.35">
      <c r="B195">
        <f t="shared" si="19"/>
        <v>2004</v>
      </c>
      <c r="C195" s="7">
        <v>38113</v>
      </c>
      <c r="D195">
        <v>66.2</v>
      </c>
      <c r="E195" s="3">
        <f t="shared" si="20"/>
        <v>88.483000000000004</v>
      </c>
      <c r="F195" s="7">
        <v>38144</v>
      </c>
      <c r="G195">
        <v>34.799999999999997</v>
      </c>
      <c r="H195" s="3">
        <f t="shared" si="14"/>
        <v>36.741999999999997</v>
      </c>
      <c r="I195" s="7">
        <v>38174</v>
      </c>
      <c r="J195">
        <v>23.9</v>
      </c>
      <c r="K195" s="3">
        <f t="shared" si="15"/>
        <v>17.808499999999995</v>
      </c>
      <c r="L195" s="7">
        <v>38205</v>
      </c>
      <c r="M195">
        <v>13.5</v>
      </c>
      <c r="N195" s="3">
        <f t="shared" si="16"/>
        <v>3.7924999999999969</v>
      </c>
      <c r="O195" s="7">
        <v>38236</v>
      </c>
      <c r="P195">
        <v>17.100000000000001</v>
      </c>
      <c r="Q195" s="3">
        <f t="shared" si="17"/>
        <v>14.786500000000002</v>
      </c>
      <c r="R195" s="7">
        <v>38266</v>
      </c>
      <c r="S195">
        <v>5.03</v>
      </c>
      <c r="T195" s="3">
        <f t="shared" si="18"/>
        <v>1.0734500000000002</v>
      </c>
    </row>
    <row r="196" spans="2:20" x14ac:dyDescent="0.35">
      <c r="B196">
        <f t="shared" si="19"/>
        <v>2004</v>
      </c>
      <c r="C196" s="7">
        <v>38114</v>
      </c>
      <c r="D196">
        <v>60.9</v>
      </c>
      <c r="E196" s="3">
        <f t="shared" si="20"/>
        <v>79.92349999999999</v>
      </c>
      <c r="F196" s="7">
        <v>38145</v>
      </c>
      <c r="G196">
        <v>37.299999999999997</v>
      </c>
      <c r="H196" s="3">
        <f t="shared" ref="H196:H259" si="21">IF(ISBLANK(G196),"",(G196*H$3)+H$2)</f>
        <v>40.779499999999992</v>
      </c>
      <c r="I196" s="7">
        <v>38175</v>
      </c>
      <c r="J196">
        <v>21.1</v>
      </c>
      <c r="K196" s="3">
        <f t="shared" ref="K196:K259" si="22">IF(ISBLANK(J196),"",(J196*K$3)+K$2)</f>
        <v>13.286500000000004</v>
      </c>
      <c r="L196" s="7">
        <v>38206</v>
      </c>
      <c r="M196">
        <v>11.3</v>
      </c>
      <c r="N196" s="3">
        <f t="shared" ref="N196:N259" si="23">IF(ISBLANK(M196),"",(M196*N$3)+N$2)</f>
        <v>0.2394999999999996</v>
      </c>
      <c r="O196" s="7">
        <v>38237</v>
      </c>
      <c r="P196">
        <v>15.1</v>
      </c>
      <c r="Q196" s="3">
        <f t="shared" ref="Q196:Q259" si="24">IF(ISBLANK(P196),"",(P196*Q$3)+Q$2)</f>
        <v>11.556499999999998</v>
      </c>
      <c r="R196" s="7">
        <v>38267</v>
      </c>
      <c r="S196">
        <v>4.95</v>
      </c>
      <c r="T196" s="3">
        <f t="shared" ref="T196:T259" si="25">IF(ISBLANK(S196),"",(S196*T$3)+T$2)</f>
        <v>0.94425000000000026</v>
      </c>
    </row>
    <row r="197" spans="2:20" x14ac:dyDescent="0.35">
      <c r="B197">
        <f t="shared" ref="B197:B260" si="26">YEAR(L197)</f>
        <v>2004</v>
      </c>
      <c r="C197" s="7">
        <v>38115</v>
      </c>
      <c r="D197">
        <v>54.2</v>
      </c>
      <c r="E197" s="3">
        <f t="shared" ref="E197:E260" si="27">IF(ISBLANK(D197),"",(D197*E$3)+E$2)</f>
        <v>69.103000000000009</v>
      </c>
      <c r="F197" s="7">
        <v>38146</v>
      </c>
      <c r="G197">
        <v>37.1</v>
      </c>
      <c r="H197" s="3">
        <f t="shared" si="21"/>
        <v>40.456499999999998</v>
      </c>
      <c r="I197" s="7">
        <v>38176</v>
      </c>
      <c r="J197">
        <v>18.2</v>
      </c>
      <c r="K197" s="3">
        <f t="shared" si="22"/>
        <v>8.602999999999998</v>
      </c>
      <c r="L197" s="7">
        <v>38207</v>
      </c>
      <c r="M197">
        <v>10.1</v>
      </c>
      <c r="N197" s="3">
        <f t="shared" si="23"/>
        <v>-1.6985000000000028</v>
      </c>
      <c r="O197" s="7">
        <v>38238</v>
      </c>
      <c r="P197">
        <v>13.7</v>
      </c>
      <c r="Q197" s="3">
        <f t="shared" si="24"/>
        <v>9.2954999999999988</v>
      </c>
      <c r="R197" s="7">
        <v>38268</v>
      </c>
      <c r="S197">
        <v>4.8899999999999997</v>
      </c>
      <c r="T197" s="3">
        <f t="shared" si="25"/>
        <v>0.8473499999999996</v>
      </c>
    </row>
    <row r="198" spans="2:20" x14ac:dyDescent="0.35">
      <c r="B198">
        <f t="shared" si="26"/>
        <v>2004</v>
      </c>
      <c r="C198" s="7">
        <v>38116</v>
      </c>
      <c r="D198">
        <v>45.7</v>
      </c>
      <c r="E198" s="3">
        <f t="shared" si="27"/>
        <v>55.375500000000009</v>
      </c>
      <c r="F198" s="7">
        <v>38147</v>
      </c>
      <c r="G198">
        <v>33.1</v>
      </c>
      <c r="H198" s="3">
        <f t="shared" si="21"/>
        <v>33.996500000000005</v>
      </c>
      <c r="I198" s="7">
        <v>38177</v>
      </c>
      <c r="J198">
        <v>19.100000000000001</v>
      </c>
      <c r="K198" s="3">
        <f t="shared" si="22"/>
        <v>10.056500000000003</v>
      </c>
      <c r="L198" s="7">
        <v>38208</v>
      </c>
      <c r="M198">
        <v>9.24</v>
      </c>
      <c r="N198" s="3">
        <f t="shared" si="23"/>
        <v>-3.0874000000000006</v>
      </c>
      <c r="O198" s="7">
        <v>38239</v>
      </c>
      <c r="P198">
        <v>21.5</v>
      </c>
      <c r="Q198" s="3">
        <f t="shared" si="24"/>
        <v>21.892499999999998</v>
      </c>
      <c r="R198" s="7">
        <v>38269</v>
      </c>
      <c r="S198">
        <v>4.6900000000000004</v>
      </c>
      <c r="T198" s="3">
        <f t="shared" si="25"/>
        <v>0.52435000000000098</v>
      </c>
    </row>
    <row r="199" spans="2:20" x14ac:dyDescent="0.35">
      <c r="B199">
        <f t="shared" si="26"/>
        <v>2004</v>
      </c>
      <c r="C199" s="7">
        <v>38117</v>
      </c>
      <c r="D199">
        <v>41.1</v>
      </c>
      <c r="E199" s="3">
        <f t="shared" si="27"/>
        <v>47.946500000000007</v>
      </c>
      <c r="F199" s="7">
        <v>38148</v>
      </c>
      <c r="G199">
        <v>28.1</v>
      </c>
      <c r="H199" s="3">
        <f t="shared" si="21"/>
        <v>25.921500000000002</v>
      </c>
      <c r="I199" s="7">
        <v>38178</v>
      </c>
      <c r="J199">
        <v>19.2</v>
      </c>
      <c r="K199" s="3">
        <f t="shared" si="22"/>
        <v>10.218</v>
      </c>
      <c r="L199" s="7">
        <v>38209</v>
      </c>
      <c r="M199">
        <v>7.86</v>
      </c>
      <c r="N199" s="3">
        <f t="shared" si="23"/>
        <v>-5.3161000000000005</v>
      </c>
      <c r="O199" s="7">
        <v>38240</v>
      </c>
      <c r="P199">
        <v>54.3</v>
      </c>
      <c r="Q199" s="3">
        <f t="shared" si="24"/>
        <v>74.864499999999992</v>
      </c>
      <c r="R199" s="7">
        <v>38270</v>
      </c>
      <c r="S199">
        <v>4.82</v>
      </c>
      <c r="T199" s="3">
        <f t="shared" si="25"/>
        <v>0.73430000000000017</v>
      </c>
    </row>
    <row r="200" spans="2:20" x14ac:dyDescent="0.35">
      <c r="B200">
        <f t="shared" si="26"/>
        <v>2004</v>
      </c>
      <c r="C200" s="7">
        <v>38118</v>
      </c>
      <c r="D200">
        <v>39.5</v>
      </c>
      <c r="E200" s="3">
        <f t="shared" si="27"/>
        <v>45.362499999999997</v>
      </c>
      <c r="F200" s="7">
        <v>38149</v>
      </c>
      <c r="G200">
        <v>23.8</v>
      </c>
      <c r="H200" s="3">
        <f t="shared" si="21"/>
        <v>18.976999999999997</v>
      </c>
      <c r="I200" s="7">
        <v>38179</v>
      </c>
      <c r="J200">
        <v>18.600000000000001</v>
      </c>
      <c r="K200" s="3">
        <f t="shared" si="22"/>
        <v>9.2490000000000023</v>
      </c>
      <c r="L200" s="7">
        <v>38210</v>
      </c>
      <c r="M200">
        <v>5.54</v>
      </c>
      <c r="N200" s="3">
        <f t="shared" si="23"/>
        <v>-9.0629000000000008</v>
      </c>
      <c r="O200" s="7">
        <v>38241</v>
      </c>
      <c r="P200">
        <v>63.8</v>
      </c>
      <c r="Q200" s="3">
        <f t="shared" si="24"/>
        <v>90.206999999999994</v>
      </c>
      <c r="R200" s="7">
        <v>38271</v>
      </c>
      <c r="S200">
        <v>4.92</v>
      </c>
      <c r="T200" s="3">
        <f t="shared" si="25"/>
        <v>0.89580000000000037</v>
      </c>
    </row>
    <row r="201" spans="2:20" x14ac:dyDescent="0.35">
      <c r="B201">
        <f t="shared" si="26"/>
        <v>2004</v>
      </c>
      <c r="C201" s="7">
        <v>38119</v>
      </c>
      <c r="D201">
        <v>36.299999999999997</v>
      </c>
      <c r="E201" s="3">
        <f t="shared" si="27"/>
        <v>40.194499999999998</v>
      </c>
      <c r="F201" s="7">
        <v>38150</v>
      </c>
      <c r="G201">
        <v>21.3</v>
      </c>
      <c r="H201" s="3">
        <f t="shared" si="21"/>
        <v>14.939500000000002</v>
      </c>
      <c r="I201" s="7">
        <v>38180</v>
      </c>
      <c r="J201">
        <v>17.600000000000001</v>
      </c>
      <c r="K201" s="3">
        <f t="shared" si="22"/>
        <v>7.6340000000000039</v>
      </c>
      <c r="L201" s="7">
        <v>38211</v>
      </c>
      <c r="M201">
        <v>4.83</v>
      </c>
      <c r="N201" s="3">
        <f t="shared" si="23"/>
        <v>-10.209550000000002</v>
      </c>
      <c r="O201" s="7">
        <v>38242</v>
      </c>
      <c r="P201">
        <v>53.4</v>
      </c>
      <c r="Q201" s="3">
        <f t="shared" si="24"/>
        <v>73.411000000000001</v>
      </c>
      <c r="R201" s="7">
        <v>38272</v>
      </c>
      <c r="S201">
        <v>19.399999999999999</v>
      </c>
      <c r="T201" s="3">
        <f t="shared" si="25"/>
        <v>24.280999999999995</v>
      </c>
    </row>
    <row r="202" spans="2:20" x14ac:dyDescent="0.35">
      <c r="B202">
        <f t="shared" si="26"/>
        <v>2004</v>
      </c>
      <c r="C202" s="7">
        <v>38120</v>
      </c>
      <c r="D202">
        <v>33.200000000000003</v>
      </c>
      <c r="E202" s="3">
        <f t="shared" si="27"/>
        <v>35.188000000000002</v>
      </c>
      <c r="F202" s="7">
        <v>38151</v>
      </c>
      <c r="G202">
        <v>19.3</v>
      </c>
      <c r="H202" s="3">
        <f t="shared" si="21"/>
        <v>11.709499999999998</v>
      </c>
      <c r="I202" s="7">
        <v>38181</v>
      </c>
      <c r="J202">
        <v>14.3</v>
      </c>
      <c r="K202" s="3">
        <f t="shared" si="22"/>
        <v>2.3045000000000009</v>
      </c>
      <c r="L202" s="7">
        <v>38212</v>
      </c>
      <c r="M202">
        <v>31.8</v>
      </c>
      <c r="N202" s="3">
        <f t="shared" si="23"/>
        <v>33.346999999999994</v>
      </c>
      <c r="O202" s="7">
        <v>38243</v>
      </c>
      <c r="P202">
        <v>42</v>
      </c>
      <c r="Q202" s="3">
        <f t="shared" si="24"/>
        <v>55</v>
      </c>
      <c r="R202" s="7">
        <v>38273</v>
      </c>
      <c r="S202">
        <v>17.2</v>
      </c>
      <c r="T202" s="3">
        <f t="shared" si="25"/>
        <v>20.727999999999998</v>
      </c>
    </row>
    <row r="203" spans="2:20" x14ac:dyDescent="0.35">
      <c r="B203">
        <f t="shared" si="26"/>
        <v>2004</v>
      </c>
      <c r="C203" s="7">
        <v>38121</v>
      </c>
      <c r="D203">
        <v>32.200000000000003</v>
      </c>
      <c r="E203" s="3">
        <f t="shared" si="27"/>
        <v>33.573000000000008</v>
      </c>
      <c r="F203" s="7">
        <v>38152</v>
      </c>
      <c r="G203">
        <v>17.5</v>
      </c>
      <c r="H203" s="3">
        <f t="shared" si="21"/>
        <v>8.8024999999999984</v>
      </c>
      <c r="I203" s="7">
        <v>38182</v>
      </c>
      <c r="J203">
        <v>12.5</v>
      </c>
      <c r="K203" s="3">
        <f t="shared" si="22"/>
        <v>-0.60249999999999915</v>
      </c>
      <c r="L203" s="7">
        <v>38213</v>
      </c>
      <c r="M203">
        <v>135</v>
      </c>
      <c r="N203" s="3">
        <f t="shared" si="23"/>
        <v>200.01500000000001</v>
      </c>
      <c r="O203" s="7">
        <v>38244</v>
      </c>
      <c r="P203">
        <v>32.799999999999997</v>
      </c>
      <c r="Q203" s="3">
        <f t="shared" si="24"/>
        <v>40.141999999999996</v>
      </c>
      <c r="R203" s="7">
        <v>38274</v>
      </c>
      <c r="S203">
        <v>11.2</v>
      </c>
      <c r="T203" s="3">
        <f t="shared" si="25"/>
        <v>11.037999999999997</v>
      </c>
    </row>
    <row r="204" spans="2:20" x14ac:dyDescent="0.35">
      <c r="B204">
        <f t="shared" si="26"/>
        <v>2004</v>
      </c>
      <c r="C204" s="7">
        <v>38122</v>
      </c>
      <c r="D204">
        <v>33.4</v>
      </c>
      <c r="E204" s="3">
        <f t="shared" si="27"/>
        <v>35.510999999999996</v>
      </c>
      <c r="F204" s="7">
        <v>38153</v>
      </c>
      <c r="G204">
        <v>17.100000000000001</v>
      </c>
      <c r="H204" s="3">
        <f t="shared" si="21"/>
        <v>8.1565000000000012</v>
      </c>
      <c r="I204" s="7">
        <v>38183</v>
      </c>
      <c r="J204">
        <v>13.8</v>
      </c>
      <c r="K204" s="3">
        <f t="shared" si="22"/>
        <v>1.4970000000000034</v>
      </c>
      <c r="L204" s="7">
        <v>38214</v>
      </c>
      <c r="M204">
        <v>137</v>
      </c>
      <c r="N204" s="3">
        <f t="shared" si="23"/>
        <v>203.245</v>
      </c>
      <c r="O204" s="7">
        <v>38245</v>
      </c>
      <c r="P204">
        <v>26.5</v>
      </c>
      <c r="Q204" s="3">
        <f t="shared" si="24"/>
        <v>29.967500000000001</v>
      </c>
      <c r="R204" s="7">
        <v>38275</v>
      </c>
      <c r="S204">
        <v>11.7</v>
      </c>
      <c r="T204" s="3">
        <f t="shared" si="25"/>
        <v>11.845499999999998</v>
      </c>
    </row>
    <row r="205" spans="2:20" x14ac:dyDescent="0.35">
      <c r="B205">
        <f t="shared" si="26"/>
        <v>2004</v>
      </c>
      <c r="C205" s="7">
        <v>38123</v>
      </c>
      <c r="D205">
        <v>52</v>
      </c>
      <c r="E205" s="3">
        <f t="shared" si="27"/>
        <v>65.550000000000011</v>
      </c>
      <c r="F205" s="7">
        <v>38154</v>
      </c>
      <c r="G205">
        <v>15.3</v>
      </c>
      <c r="H205" s="3">
        <f t="shared" si="21"/>
        <v>5.2495000000000012</v>
      </c>
      <c r="I205" s="7">
        <v>38184</v>
      </c>
      <c r="J205">
        <v>12.7</v>
      </c>
      <c r="K205" s="3">
        <f t="shared" si="22"/>
        <v>-0.27949999999999875</v>
      </c>
      <c r="L205" s="7">
        <v>38215</v>
      </c>
      <c r="M205">
        <v>107</v>
      </c>
      <c r="N205" s="3">
        <f t="shared" si="23"/>
        <v>154.79500000000002</v>
      </c>
      <c r="O205" s="7">
        <v>38246</v>
      </c>
      <c r="P205">
        <v>22.7</v>
      </c>
      <c r="Q205" s="3">
        <f t="shared" si="24"/>
        <v>23.830500000000001</v>
      </c>
      <c r="R205" s="7">
        <v>38276</v>
      </c>
      <c r="S205">
        <v>38.4</v>
      </c>
      <c r="T205" s="3">
        <f t="shared" si="25"/>
        <v>54.966000000000001</v>
      </c>
    </row>
    <row r="206" spans="2:20" x14ac:dyDescent="0.35">
      <c r="B206">
        <f t="shared" si="26"/>
        <v>2004</v>
      </c>
      <c r="C206" s="7">
        <v>38124</v>
      </c>
      <c r="D206">
        <v>57.4</v>
      </c>
      <c r="E206" s="3">
        <f t="shared" si="27"/>
        <v>74.270999999999987</v>
      </c>
      <c r="F206" s="7">
        <v>38155</v>
      </c>
      <c r="G206">
        <v>13.2</v>
      </c>
      <c r="H206" s="3">
        <f t="shared" si="21"/>
        <v>1.857999999999997</v>
      </c>
      <c r="I206" s="7">
        <v>38185</v>
      </c>
      <c r="J206">
        <v>10.9</v>
      </c>
      <c r="K206" s="3">
        <f t="shared" si="22"/>
        <v>-3.1864999999999988</v>
      </c>
      <c r="L206" s="7">
        <v>38216</v>
      </c>
      <c r="M206">
        <v>78.900000000000006</v>
      </c>
      <c r="N206" s="3">
        <f t="shared" si="23"/>
        <v>109.4135</v>
      </c>
      <c r="O206" s="7">
        <v>38247</v>
      </c>
      <c r="P206">
        <v>20.6</v>
      </c>
      <c r="Q206" s="3">
        <f t="shared" si="24"/>
        <v>20.439000000000007</v>
      </c>
      <c r="R206" s="7">
        <v>38277</v>
      </c>
      <c r="S206">
        <v>67.900000000000006</v>
      </c>
      <c r="T206" s="3">
        <f t="shared" si="25"/>
        <v>102.60850000000001</v>
      </c>
    </row>
    <row r="207" spans="2:20" x14ac:dyDescent="0.35">
      <c r="B207">
        <f t="shared" si="26"/>
        <v>2004</v>
      </c>
      <c r="C207" s="7">
        <v>38125</v>
      </c>
      <c r="D207">
        <v>57.4</v>
      </c>
      <c r="E207" s="3">
        <f t="shared" si="27"/>
        <v>74.270999999999987</v>
      </c>
      <c r="F207" s="7">
        <v>38156</v>
      </c>
      <c r="G207">
        <v>11.8</v>
      </c>
      <c r="H207" s="3">
        <f t="shared" si="21"/>
        <v>-0.40299999999999869</v>
      </c>
      <c r="I207" s="7">
        <v>38186</v>
      </c>
      <c r="J207">
        <v>10.199999999999999</v>
      </c>
      <c r="K207" s="3">
        <f t="shared" si="22"/>
        <v>-4.3170000000000002</v>
      </c>
      <c r="L207" s="7">
        <v>38217</v>
      </c>
      <c r="M207">
        <v>53.3</v>
      </c>
      <c r="N207" s="3">
        <f t="shared" si="23"/>
        <v>68.069499999999991</v>
      </c>
      <c r="O207" s="7">
        <v>38248</v>
      </c>
      <c r="P207">
        <v>27.5</v>
      </c>
      <c r="Q207" s="3">
        <f t="shared" si="24"/>
        <v>31.582500000000003</v>
      </c>
      <c r="R207" s="7">
        <v>38278</v>
      </c>
      <c r="S207">
        <v>59.9</v>
      </c>
      <c r="T207" s="3">
        <f t="shared" si="25"/>
        <v>89.688500000000005</v>
      </c>
    </row>
    <row r="208" spans="2:20" x14ac:dyDescent="0.35">
      <c r="B208">
        <f t="shared" si="26"/>
        <v>2004</v>
      </c>
      <c r="C208" s="7">
        <v>38126</v>
      </c>
      <c r="D208">
        <v>72.900000000000006</v>
      </c>
      <c r="E208" s="3">
        <f t="shared" si="27"/>
        <v>99.303500000000014</v>
      </c>
      <c r="F208" s="7">
        <v>38157</v>
      </c>
      <c r="G208">
        <v>14.5</v>
      </c>
      <c r="H208" s="3">
        <f t="shared" si="21"/>
        <v>3.9574999999999996</v>
      </c>
      <c r="I208" s="7">
        <v>38187</v>
      </c>
      <c r="J208">
        <v>10</v>
      </c>
      <c r="K208" s="3">
        <f t="shared" si="22"/>
        <v>-4.6400000000000006</v>
      </c>
      <c r="L208" s="7">
        <v>38218</v>
      </c>
      <c r="M208">
        <v>38.4</v>
      </c>
      <c r="N208" s="3">
        <f t="shared" si="23"/>
        <v>44.006</v>
      </c>
      <c r="O208" s="7">
        <v>38249</v>
      </c>
      <c r="P208">
        <v>35.700000000000003</v>
      </c>
      <c r="Q208" s="3">
        <f t="shared" si="24"/>
        <v>44.825500000000005</v>
      </c>
      <c r="R208" s="7">
        <v>38279</v>
      </c>
      <c r="S208">
        <v>45.5</v>
      </c>
      <c r="T208" s="3">
        <f t="shared" si="25"/>
        <v>66.432500000000005</v>
      </c>
    </row>
    <row r="209" spans="2:20" x14ac:dyDescent="0.35">
      <c r="B209">
        <f t="shared" si="26"/>
        <v>2004</v>
      </c>
      <c r="C209" s="7">
        <v>38127</v>
      </c>
      <c r="D209">
        <v>63.1</v>
      </c>
      <c r="E209" s="3">
        <f t="shared" si="27"/>
        <v>83.476500000000016</v>
      </c>
      <c r="F209" s="7">
        <v>38158</v>
      </c>
      <c r="G209">
        <v>18.8</v>
      </c>
      <c r="H209" s="3">
        <f t="shared" si="21"/>
        <v>10.902000000000001</v>
      </c>
      <c r="I209" s="7">
        <v>38188</v>
      </c>
      <c r="J209">
        <v>9.3699999999999992</v>
      </c>
      <c r="K209" s="3">
        <f t="shared" si="22"/>
        <v>-5.6574500000000008</v>
      </c>
      <c r="L209" s="7">
        <v>38219</v>
      </c>
      <c r="M209">
        <v>31</v>
      </c>
      <c r="N209" s="3">
        <f t="shared" si="23"/>
        <v>32.054999999999993</v>
      </c>
      <c r="O209" s="7">
        <v>38250</v>
      </c>
      <c r="P209">
        <v>31.6</v>
      </c>
      <c r="Q209" s="3">
        <f t="shared" si="24"/>
        <v>38.204000000000001</v>
      </c>
      <c r="R209" s="7">
        <v>38280</v>
      </c>
      <c r="S209">
        <v>34.5</v>
      </c>
      <c r="T209" s="3">
        <f t="shared" si="25"/>
        <v>48.667500000000004</v>
      </c>
    </row>
    <row r="210" spans="2:20" x14ac:dyDescent="0.35">
      <c r="B210">
        <f t="shared" si="26"/>
        <v>2004</v>
      </c>
      <c r="C210" s="7">
        <v>38128</v>
      </c>
      <c r="D210">
        <v>58.3</v>
      </c>
      <c r="E210" s="3">
        <f t="shared" si="27"/>
        <v>75.724500000000006</v>
      </c>
      <c r="F210" s="7">
        <v>38159</v>
      </c>
      <c r="G210">
        <v>15.3</v>
      </c>
      <c r="H210" s="3">
        <f t="shared" si="21"/>
        <v>5.2495000000000012</v>
      </c>
      <c r="I210" s="7">
        <v>38189</v>
      </c>
      <c r="J210">
        <v>8.2100000000000009</v>
      </c>
      <c r="K210" s="3">
        <f t="shared" si="22"/>
        <v>-7.5308499999999974</v>
      </c>
      <c r="L210" s="7">
        <v>38220</v>
      </c>
      <c r="M210">
        <v>41.2</v>
      </c>
      <c r="N210" s="3">
        <f t="shared" si="23"/>
        <v>48.528000000000006</v>
      </c>
      <c r="O210" s="7">
        <v>38251</v>
      </c>
      <c r="P210">
        <v>27.8</v>
      </c>
      <c r="Q210" s="3">
        <f t="shared" si="24"/>
        <v>32.067</v>
      </c>
      <c r="R210" s="7">
        <v>38281</v>
      </c>
      <c r="S210">
        <v>26.8</v>
      </c>
      <c r="T210" s="3">
        <f t="shared" si="25"/>
        <v>36.232000000000006</v>
      </c>
    </row>
    <row r="211" spans="2:20" x14ac:dyDescent="0.35">
      <c r="B211">
        <f t="shared" si="26"/>
        <v>2004</v>
      </c>
      <c r="C211" s="7">
        <v>38129</v>
      </c>
      <c r="D211">
        <v>48</v>
      </c>
      <c r="E211" s="3">
        <f t="shared" si="27"/>
        <v>59.089999999999996</v>
      </c>
      <c r="F211" s="7">
        <v>38160</v>
      </c>
      <c r="G211">
        <v>13.1</v>
      </c>
      <c r="H211" s="3">
        <f t="shared" si="21"/>
        <v>1.6964999999999968</v>
      </c>
      <c r="I211" s="7">
        <v>38190</v>
      </c>
      <c r="J211">
        <v>6.65</v>
      </c>
      <c r="K211" s="3">
        <f t="shared" si="22"/>
        <v>-10.050249999999998</v>
      </c>
      <c r="L211" s="7">
        <v>38221</v>
      </c>
      <c r="M211">
        <v>103</v>
      </c>
      <c r="N211" s="3">
        <f t="shared" si="23"/>
        <v>148.33500000000001</v>
      </c>
      <c r="O211" s="7">
        <v>38252</v>
      </c>
      <c r="P211">
        <v>24.4</v>
      </c>
      <c r="Q211" s="3">
        <f t="shared" si="24"/>
        <v>26.576000000000001</v>
      </c>
      <c r="R211" s="7">
        <v>38282</v>
      </c>
      <c r="S211">
        <v>22.7</v>
      </c>
      <c r="T211" s="3">
        <f t="shared" si="25"/>
        <v>29.610499999999998</v>
      </c>
    </row>
    <row r="212" spans="2:20" x14ac:dyDescent="0.35">
      <c r="B212">
        <f t="shared" si="26"/>
        <v>2004</v>
      </c>
      <c r="C212" s="7">
        <v>38130</v>
      </c>
      <c r="D212">
        <v>48.7</v>
      </c>
      <c r="E212" s="3">
        <f t="shared" si="27"/>
        <v>60.220500000000008</v>
      </c>
      <c r="F212" s="7">
        <v>38161</v>
      </c>
      <c r="G212">
        <v>14.1</v>
      </c>
      <c r="H212" s="3">
        <f t="shared" si="21"/>
        <v>3.3114999999999988</v>
      </c>
      <c r="I212" s="7">
        <v>38191</v>
      </c>
      <c r="J212">
        <v>6.11</v>
      </c>
      <c r="K212" s="3">
        <f t="shared" si="22"/>
        <v>-10.922349999999998</v>
      </c>
      <c r="L212" s="7">
        <v>38222</v>
      </c>
      <c r="M212">
        <v>108</v>
      </c>
      <c r="N212" s="3">
        <f t="shared" si="23"/>
        <v>156.41</v>
      </c>
      <c r="O212" s="7">
        <v>38253</v>
      </c>
      <c r="P212">
        <v>21.8</v>
      </c>
      <c r="Q212" s="3">
        <f t="shared" si="24"/>
        <v>22.377000000000002</v>
      </c>
      <c r="R212" s="7">
        <v>38283</v>
      </c>
      <c r="S212">
        <v>20</v>
      </c>
      <c r="T212" s="3">
        <f t="shared" si="25"/>
        <v>25.249999999999996</v>
      </c>
    </row>
    <row r="213" spans="2:20" x14ac:dyDescent="0.35">
      <c r="B213">
        <f t="shared" si="26"/>
        <v>2004</v>
      </c>
      <c r="C213" s="7">
        <v>38131</v>
      </c>
      <c r="D213">
        <v>52.6</v>
      </c>
      <c r="E213" s="3">
        <f t="shared" si="27"/>
        <v>66.519000000000005</v>
      </c>
      <c r="F213" s="7">
        <v>38162</v>
      </c>
      <c r="G213">
        <v>12.9</v>
      </c>
      <c r="H213" s="3">
        <f t="shared" si="21"/>
        <v>1.3734999999999999</v>
      </c>
      <c r="I213" s="7">
        <v>38192</v>
      </c>
      <c r="J213">
        <v>8.09</v>
      </c>
      <c r="K213" s="3">
        <f t="shared" si="22"/>
        <v>-7.7246499999999987</v>
      </c>
      <c r="L213" s="7">
        <v>38223</v>
      </c>
      <c r="M213">
        <v>87.9</v>
      </c>
      <c r="N213" s="3">
        <f t="shared" si="23"/>
        <v>123.94850000000001</v>
      </c>
      <c r="O213" s="7">
        <v>38254</v>
      </c>
      <c r="P213">
        <v>18.5</v>
      </c>
      <c r="Q213" s="3">
        <f t="shared" si="24"/>
        <v>17.047499999999999</v>
      </c>
      <c r="R213" s="7">
        <v>38284</v>
      </c>
      <c r="S213">
        <v>18.2</v>
      </c>
      <c r="T213" s="3">
        <f t="shared" si="25"/>
        <v>22.342999999999996</v>
      </c>
    </row>
    <row r="214" spans="2:20" x14ac:dyDescent="0.35">
      <c r="B214">
        <f t="shared" si="26"/>
        <v>2004</v>
      </c>
      <c r="C214" s="7">
        <v>38132</v>
      </c>
      <c r="D214">
        <v>84.7</v>
      </c>
      <c r="E214" s="3">
        <f t="shared" si="27"/>
        <v>118.3605</v>
      </c>
      <c r="F214" s="7">
        <v>38163</v>
      </c>
      <c r="G214">
        <v>12.1</v>
      </c>
      <c r="H214" s="3">
        <f t="shared" si="21"/>
        <v>8.1499999999998352E-2</v>
      </c>
      <c r="I214" s="7">
        <v>38193</v>
      </c>
      <c r="J214">
        <v>9.4499999999999993</v>
      </c>
      <c r="K214" s="3">
        <f t="shared" si="22"/>
        <v>-5.5282499999999999</v>
      </c>
      <c r="L214" s="7">
        <v>38224</v>
      </c>
      <c r="M214">
        <v>61</v>
      </c>
      <c r="N214" s="3">
        <f t="shared" si="23"/>
        <v>80.504999999999995</v>
      </c>
      <c r="O214" s="7">
        <v>38255</v>
      </c>
      <c r="P214">
        <v>14.9</v>
      </c>
      <c r="Q214" s="3">
        <f t="shared" si="24"/>
        <v>11.233500000000001</v>
      </c>
      <c r="R214" s="7">
        <v>38285</v>
      </c>
      <c r="S214">
        <v>16.3</v>
      </c>
      <c r="T214" s="3">
        <f t="shared" si="25"/>
        <v>19.2745</v>
      </c>
    </row>
    <row r="215" spans="2:20" x14ac:dyDescent="0.35">
      <c r="B215">
        <f t="shared" si="26"/>
        <v>2004</v>
      </c>
      <c r="C215" s="7">
        <v>38133</v>
      </c>
      <c r="D215">
        <v>100</v>
      </c>
      <c r="E215" s="3">
        <f t="shared" si="27"/>
        <v>143.07</v>
      </c>
      <c r="F215" s="7">
        <v>38164</v>
      </c>
      <c r="G215">
        <v>15.5</v>
      </c>
      <c r="H215" s="3">
        <f t="shared" si="21"/>
        <v>5.572499999999998</v>
      </c>
      <c r="I215" s="7">
        <v>38194</v>
      </c>
      <c r="J215">
        <v>8.42</v>
      </c>
      <c r="K215" s="3">
        <f t="shared" si="22"/>
        <v>-7.1916999999999991</v>
      </c>
      <c r="L215" s="7">
        <v>38225</v>
      </c>
      <c r="M215">
        <v>44</v>
      </c>
      <c r="N215" s="3">
        <f t="shared" si="23"/>
        <v>53.05</v>
      </c>
      <c r="O215" s="7">
        <v>38256</v>
      </c>
      <c r="P215">
        <v>12.6</v>
      </c>
      <c r="Q215" s="3">
        <f t="shared" si="24"/>
        <v>7.5190000000000001</v>
      </c>
      <c r="R215" s="7">
        <v>38286</v>
      </c>
      <c r="S215">
        <v>14.8</v>
      </c>
      <c r="T215" s="3">
        <f t="shared" si="25"/>
        <v>16.852</v>
      </c>
    </row>
    <row r="216" spans="2:20" x14ac:dyDescent="0.35">
      <c r="B216">
        <f t="shared" si="26"/>
        <v>2004</v>
      </c>
      <c r="C216" s="7">
        <v>38134</v>
      </c>
      <c r="D216">
        <v>93.2</v>
      </c>
      <c r="E216" s="3">
        <f t="shared" si="27"/>
        <v>132.08799999999999</v>
      </c>
      <c r="F216" s="7">
        <v>38165</v>
      </c>
      <c r="G216">
        <v>19</v>
      </c>
      <c r="H216" s="3">
        <f t="shared" si="21"/>
        <v>11.224999999999998</v>
      </c>
      <c r="I216" s="7">
        <v>38195</v>
      </c>
      <c r="J216">
        <v>17.600000000000001</v>
      </c>
      <c r="K216" s="3">
        <f t="shared" si="22"/>
        <v>7.6340000000000039</v>
      </c>
      <c r="L216" s="7">
        <v>38226</v>
      </c>
      <c r="M216">
        <v>34.200000000000003</v>
      </c>
      <c r="N216" s="3">
        <f t="shared" si="23"/>
        <v>37.222999999999999</v>
      </c>
      <c r="O216" s="7">
        <v>38257</v>
      </c>
      <c r="P216">
        <v>9.57</v>
      </c>
      <c r="Q216" s="3">
        <f t="shared" si="24"/>
        <v>2.6255500000000005</v>
      </c>
      <c r="R216" s="7">
        <v>38287</v>
      </c>
      <c r="S216">
        <v>13.8</v>
      </c>
      <c r="T216" s="3">
        <f t="shared" si="25"/>
        <v>15.237000000000002</v>
      </c>
    </row>
    <row r="217" spans="2:20" x14ac:dyDescent="0.35">
      <c r="B217">
        <f t="shared" si="26"/>
        <v>2004</v>
      </c>
      <c r="C217" s="7">
        <v>38135</v>
      </c>
      <c r="D217">
        <v>78.8</v>
      </c>
      <c r="E217" s="3">
        <f t="shared" si="27"/>
        <v>108.83199999999999</v>
      </c>
      <c r="F217" s="7">
        <v>38166</v>
      </c>
      <c r="G217">
        <v>14.7</v>
      </c>
      <c r="H217" s="3">
        <f t="shared" si="21"/>
        <v>4.2804999999999964</v>
      </c>
      <c r="I217" s="7">
        <v>38196</v>
      </c>
      <c r="J217">
        <v>34.4</v>
      </c>
      <c r="K217" s="3">
        <f t="shared" si="22"/>
        <v>34.765999999999998</v>
      </c>
      <c r="L217" s="7">
        <v>38227</v>
      </c>
      <c r="M217">
        <v>27.8</v>
      </c>
      <c r="N217" s="3">
        <f t="shared" si="23"/>
        <v>26.886999999999997</v>
      </c>
      <c r="O217" s="7">
        <v>38258</v>
      </c>
      <c r="P217">
        <v>8.42</v>
      </c>
      <c r="Q217" s="3">
        <f t="shared" si="24"/>
        <v>0.76829999999999998</v>
      </c>
      <c r="R217" s="7">
        <v>38288</v>
      </c>
      <c r="S217">
        <v>13.1</v>
      </c>
      <c r="T217" s="3">
        <f t="shared" si="25"/>
        <v>14.106499999999997</v>
      </c>
    </row>
    <row r="218" spans="2:20" x14ac:dyDescent="0.35">
      <c r="B218">
        <f t="shared" si="26"/>
        <v>2004</v>
      </c>
      <c r="C218" s="7">
        <v>38136</v>
      </c>
      <c r="D218">
        <v>68.900000000000006</v>
      </c>
      <c r="E218" s="3">
        <f t="shared" si="27"/>
        <v>92.843500000000006</v>
      </c>
      <c r="F218" s="7">
        <v>38167</v>
      </c>
      <c r="G218">
        <v>12.8</v>
      </c>
      <c r="H218" s="3">
        <f t="shared" si="21"/>
        <v>1.2119999999999997</v>
      </c>
      <c r="I218" s="7">
        <v>38197</v>
      </c>
      <c r="J218">
        <v>41.4</v>
      </c>
      <c r="K218" s="3">
        <f t="shared" si="22"/>
        <v>46.071000000000005</v>
      </c>
      <c r="L218" s="7">
        <v>38228</v>
      </c>
      <c r="M218">
        <v>24.7</v>
      </c>
      <c r="N218" s="3">
        <f t="shared" si="23"/>
        <v>21.880499999999994</v>
      </c>
      <c r="O218" s="7">
        <v>38259</v>
      </c>
      <c r="P218">
        <v>7.98</v>
      </c>
      <c r="Q218" s="3">
        <f t="shared" si="24"/>
        <v>5.7700000000000529E-2</v>
      </c>
      <c r="R218" s="7">
        <v>38289</v>
      </c>
      <c r="S218">
        <v>12.1</v>
      </c>
      <c r="T218" s="3">
        <f t="shared" si="25"/>
        <v>12.491499999999998</v>
      </c>
    </row>
    <row r="219" spans="2:20" x14ac:dyDescent="0.35">
      <c r="B219">
        <f t="shared" si="26"/>
        <v>2004</v>
      </c>
      <c r="C219" s="7">
        <v>38137</v>
      </c>
      <c r="D219">
        <v>57</v>
      </c>
      <c r="E219" s="3">
        <f t="shared" si="27"/>
        <v>73.625</v>
      </c>
      <c r="F219" s="7">
        <v>38168</v>
      </c>
      <c r="G219">
        <v>11.4</v>
      </c>
      <c r="H219" s="3">
        <f t="shared" si="21"/>
        <v>-1.0489999999999995</v>
      </c>
      <c r="I219" s="7">
        <v>38198</v>
      </c>
      <c r="J219">
        <v>36.5</v>
      </c>
      <c r="K219" s="3">
        <f t="shared" si="22"/>
        <v>38.157499999999999</v>
      </c>
      <c r="L219" s="7">
        <v>38229</v>
      </c>
      <c r="M219">
        <v>22.4</v>
      </c>
      <c r="N219" s="3">
        <f t="shared" si="23"/>
        <v>18.165999999999993</v>
      </c>
      <c r="O219" s="7">
        <v>38260</v>
      </c>
      <c r="P219">
        <v>6.26</v>
      </c>
      <c r="Q219" s="3">
        <f t="shared" si="24"/>
        <v>-2.7201000000000004</v>
      </c>
      <c r="R219" s="7">
        <v>38290</v>
      </c>
      <c r="S219">
        <v>11.5</v>
      </c>
      <c r="T219" s="3">
        <f t="shared" si="25"/>
        <v>11.522500000000001</v>
      </c>
    </row>
    <row r="220" spans="2:20" x14ac:dyDescent="0.35">
      <c r="B220">
        <f t="shared" si="26"/>
        <v>2004</v>
      </c>
      <c r="C220" s="7">
        <v>38138</v>
      </c>
      <c r="D220">
        <v>47.7</v>
      </c>
      <c r="E220" s="3">
        <f t="shared" si="27"/>
        <v>58.605499999999999</v>
      </c>
      <c r="H220" s="3" t="str">
        <f t="shared" si="21"/>
        <v/>
      </c>
      <c r="I220" s="7">
        <v>38199</v>
      </c>
      <c r="J220">
        <v>28.3</v>
      </c>
      <c r="K220" s="3">
        <f t="shared" si="22"/>
        <v>24.914500000000004</v>
      </c>
      <c r="L220" s="7">
        <v>38230</v>
      </c>
      <c r="M220">
        <v>27</v>
      </c>
      <c r="N220" s="3">
        <f t="shared" si="23"/>
        <v>25.594999999999995</v>
      </c>
      <c r="Q220" s="3" t="str">
        <f t="shared" si="24"/>
        <v/>
      </c>
      <c r="R220" s="7">
        <v>38291</v>
      </c>
      <c r="S220">
        <v>14.6</v>
      </c>
      <c r="T220" s="3">
        <f t="shared" si="25"/>
        <v>16.529</v>
      </c>
    </row>
    <row r="221" spans="2:20" x14ac:dyDescent="0.35">
      <c r="B221">
        <f t="shared" si="26"/>
        <v>2005</v>
      </c>
      <c r="C221" s="7">
        <v>38473</v>
      </c>
      <c r="D221">
        <v>319</v>
      </c>
      <c r="E221" s="3">
        <f t="shared" si="27"/>
        <v>496.75499999999994</v>
      </c>
      <c r="F221" s="7">
        <v>38504</v>
      </c>
      <c r="G221">
        <v>174</v>
      </c>
      <c r="H221" s="3">
        <f t="shared" si="21"/>
        <v>261.55</v>
      </c>
      <c r="I221" s="7">
        <v>38534</v>
      </c>
      <c r="J221">
        <v>24.8</v>
      </c>
      <c r="K221" s="3">
        <f t="shared" si="22"/>
        <v>19.262</v>
      </c>
      <c r="L221" s="7">
        <v>38565</v>
      </c>
      <c r="M221">
        <v>14.1</v>
      </c>
      <c r="N221" s="3">
        <f t="shared" si="23"/>
        <v>4.7614999999999981</v>
      </c>
      <c r="O221" s="7">
        <v>38596</v>
      </c>
      <c r="P221">
        <v>27.6</v>
      </c>
      <c r="Q221" s="3">
        <f t="shared" si="24"/>
        <v>31.744000000000007</v>
      </c>
      <c r="R221" s="7">
        <v>38626</v>
      </c>
      <c r="S221">
        <v>10.7</v>
      </c>
      <c r="T221" s="3">
        <f t="shared" si="25"/>
        <v>10.230499999999999</v>
      </c>
    </row>
    <row r="222" spans="2:20" x14ac:dyDescent="0.35">
      <c r="B222">
        <f t="shared" si="26"/>
        <v>2005</v>
      </c>
      <c r="C222" s="7">
        <v>38474</v>
      </c>
      <c r="D222">
        <v>282</v>
      </c>
      <c r="E222" s="3">
        <f t="shared" si="27"/>
        <v>437</v>
      </c>
      <c r="F222" s="7">
        <v>38505</v>
      </c>
      <c r="G222">
        <v>142</v>
      </c>
      <c r="H222" s="3">
        <f t="shared" si="21"/>
        <v>209.87</v>
      </c>
      <c r="I222" s="7">
        <v>38535</v>
      </c>
      <c r="J222">
        <v>25.7</v>
      </c>
      <c r="K222" s="3">
        <f t="shared" si="22"/>
        <v>20.715499999999999</v>
      </c>
      <c r="L222" s="7">
        <v>38566</v>
      </c>
      <c r="M222">
        <v>22.3</v>
      </c>
      <c r="N222" s="3">
        <f t="shared" si="23"/>
        <v>18.004499999999997</v>
      </c>
      <c r="O222" s="7">
        <v>38597</v>
      </c>
      <c r="P222">
        <v>27.8</v>
      </c>
      <c r="Q222" s="3">
        <f t="shared" si="24"/>
        <v>32.067</v>
      </c>
      <c r="R222" s="7">
        <v>38627</v>
      </c>
      <c r="S222">
        <v>9.8699999999999992</v>
      </c>
      <c r="T222" s="3">
        <f t="shared" si="25"/>
        <v>8.8900499999999987</v>
      </c>
    </row>
    <row r="223" spans="2:20" x14ac:dyDescent="0.35">
      <c r="B223">
        <f t="shared" si="26"/>
        <v>2005</v>
      </c>
      <c r="C223" s="7">
        <v>38475</v>
      </c>
      <c r="D223">
        <v>219</v>
      </c>
      <c r="E223" s="3">
        <f t="shared" si="27"/>
        <v>335.255</v>
      </c>
      <c r="F223" s="7">
        <v>38506</v>
      </c>
      <c r="G223">
        <v>118</v>
      </c>
      <c r="H223" s="3">
        <f t="shared" si="21"/>
        <v>171.10999999999999</v>
      </c>
      <c r="I223" s="7">
        <v>38536</v>
      </c>
      <c r="J223">
        <v>23.2</v>
      </c>
      <c r="K223" s="3">
        <f t="shared" si="22"/>
        <v>16.677999999999997</v>
      </c>
      <c r="L223" s="7">
        <v>38567</v>
      </c>
      <c r="M223">
        <v>19.2</v>
      </c>
      <c r="N223" s="3">
        <f t="shared" si="23"/>
        <v>12.997999999999998</v>
      </c>
      <c r="O223" s="7">
        <v>38598</v>
      </c>
      <c r="P223">
        <v>23.5</v>
      </c>
      <c r="Q223" s="3">
        <f t="shared" si="24"/>
        <v>25.122500000000002</v>
      </c>
      <c r="R223" s="7">
        <v>38628</v>
      </c>
      <c r="S223">
        <v>9.31</v>
      </c>
      <c r="T223" s="3">
        <f t="shared" si="25"/>
        <v>7.9856500000000006</v>
      </c>
    </row>
    <row r="224" spans="2:20" x14ac:dyDescent="0.35">
      <c r="B224">
        <f t="shared" si="26"/>
        <v>2005</v>
      </c>
      <c r="C224" s="7">
        <v>38476</v>
      </c>
      <c r="D224">
        <v>171</v>
      </c>
      <c r="E224" s="3">
        <f t="shared" si="27"/>
        <v>257.73500000000001</v>
      </c>
      <c r="F224" s="7">
        <v>38507</v>
      </c>
      <c r="G224">
        <v>101</v>
      </c>
      <c r="H224" s="3">
        <f t="shared" si="21"/>
        <v>143.655</v>
      </c>
      <c r="I224" s="7">
        <v>38537</v>
      </c>
      <c r="J224">
        <v>21</v>
      </c>
      <c r="K224" s="3">
        <f t="shared" si="22"/>
        <v>13.125</v>
      </c>
      <c r="L224" s="7">
        <v>38568</v>
      </c>
      <c r="M224">
        <v>17.5</v>
      </c>
      <c r="N224" s="3">
        <f t="shared" si="23"/>
        <v>10.252499999999998</v>
      </c>
      <c r="O224" s="7">
        <v>38599</v>
      </c>
      <c r="P224">
        <v>18.5</v>
      </c>
      <c r="Q224" s="3">
        <f t="shared" si="24"/>
        <v>17.047499999999999</v>
      </c>
      <c r="R224" s="7">
        <v>38629</v>
      </c>
      <c r="S224">
        <v>8.7899999999999991</v>
      </c>
      <c r="T224" s="3">
        <f t="shared" si="25"/>
        <v>7.1458499999999985</v>
      </c>
    </row>
    <row r="225" spans="2:20" x14ac:dyDescent="0.35">
      <c r="B225">
        <f t="shared" si="26"/>
        <v>2005</v>
      </c>
      <c r="C225" s="7">
        <v>38477</v>
      </c>
      <c r="D225">
        <v>138</v>
      </c>
      <c r="E225" s="3">
        <f t="shared" si="27"/>
        <v>204.44</v>
      </c>
      <c r="F225" s="7">
        <v>38508</v>
      </c>
      <c r="G225">
        <v>87.9</v>
      </c>
      <c r="H225" s="3">
        <f t="shared" si="21"/>
        <v>122.49850000000001</v>
      </c>
      <c r="I225" s="7">
        <v>38538</v>
      </c>
      <c r="J225">
        <v>19.2</v>
      </c>
      <c r="K225" s="3">
        <f t="shared" si="22"/>
        <v>10.218</v>
      </c>
      <c r="L225" s="7">
        <v>38569</v>
      </c>
      <c r="M225">
        <v>14.9</v>
      </c>
      <c r="N225" s="3">
        <f t="shared" si="23"/>
        <v>6.0534999999999997</v>
      </c>
      <c r="O225" s="7">
        <v>38600</v>
      </c>
      <c r="P225">
        <v>14.7</v>
      </c>
      <c r="Q225" s="3">
        <f t="shared" si="24"/>
        <v>10.910499999999997</v>
      </c>
      <c r="R225" s="7">
        <v>38630</v>
      </c>
      <c r="S225">
        <v>10.3</v>
      </c>
      <c r="T225" s="3">
        <f t="shared" si="25"/>
        <v>9.584500000000002</v>
      </c>
    </row>
    <row r="226" spans="2:20" x14ac:dyDescent="0.35">
      <c r="B226">
        <f t="shared" si="26"/>
        <v>2005</v>
      </c>
      <c r="C226" s="7">
        <v>38478</v>
      </c>
      <c r="D226">
        <v>115</v>
      </c>
      <c r="E226" s="3">
        <f t="shared" si="27"/>
        <v>167.29499999999999</v>
      </c>
      <c r="F226" s="7">
        <v>38509</v>
      </c>
      <c r="G226">
        <v>84.9</v>
      </c>
      <c r="H226" s="3">
        <f t="shared" si="21"/>
        <v>117.65350000000001</v>
      </c>
      <c r="I226" s="7">
        <v>38539</v>
      </c>
      <c r="J226">
        <v>18.7</v>
      </c>
      <c r="K226" s="3">
        <f t="shared" si="22"/>
        <v>9.410499999999999</v>
      </c>
      <c r="L226" s="7">
        <v>38570</v>
      </c>
      <c r="M226">
        <v>14.3</v>
      </c>
      <c r="N226" s="3">
        <f t="shared" si="23"/>
        <v>5.0844999999999985</v>
      </c>
      <c r="O226" s="7">
        <v>38601</v>
      </c>
      <c r="P226">
        <v>12.1</v>
      </c>
      <c r="Q226" s="3">
        <f t="shared" si="24"/>
        <v>6.7114999999999991</v>
      </c>
      <c r="R226" s="7">
        <v>38631</v>
      </c>
      <c r="S226">
        <v>8.82</v>
      </c>
      <c r="T226" s="3">
        <f t="shared" si="25"/>
        <v>7.194300000000001</v>
      </c>
    </row>
    <row r="227" spans="2:20" x14ac:dyDescent="0.35">
      <c r="B227">
        <f t="shared" si="26"/>
        <v>2005</v>
      </c>
      <c r="C227" s="7">
        <v>38479</v>
      </c>
      <c r="D227">
        <v>116</v>
      </c>
      <c r="E227" s="3">
        <f t="shared" si="27"/>
        <v>168.91</v>
      </c>
      <c r="F227" s="7">
        <v>38510</v>
      </c>
      <c r="G227">
        <v>153</v>
      </c>
      <c r="H227" s="3">
        <f t="shared" si="21"/>
        <v>227.63499999999999</v>
      </c>
      <c r="I227" s="7">
        <v>38540</v>
      </c>
      <c r="J227">
        <v>18.100000000000001</v>
      </c>
      <c r="K227" s="3">
        <f t="shared" si="22"/>
        <v>8.4415000000000013</v>
      </c>
      <c r="L227" s="7">
        <v>38571</v>
      </c>
      <c r="M227">
        <v>13.2</v>
      </c>
      <c r="N227" s="3">
        <f t="shared" si="23"/>
        <v>3.3079999999999963</v>
      </c>
      <c r="O227" s="7">
        <v>38602</v>
      </c>
      <c r="P227">
        <v>10</v>
      </c>
      <c r="Q227" s="3">
        <f t="shared" si="24"/>
        <v>3.3199999999999985</v>
      </c>
      <c r="R227" s="7">
        <v>38632</v>
      </c>
      <c r="S227">
        <v>8.1999999999999993</v>
      </c>
      <c r="T227" s="3">
        <f t="shared" si="25"/>
        <v>6.1929999999999987</v>
      </c>
    </row>
    <row r="228" spans="2:20" x14ac:dyDescent="0.35">
      <c r="B228">
        <f t="shared" si="26"/>
        <v>2005</v>
      </c>
      <c r="C228" s="7">
        <v>38480</v>
      </c>
      <c r="D228">
        <v>207</v>
      </c>
      <c r="E228" s="3">
        <f t="shared" si="27"/>
        <v>315.875</v>
      </c>
      <c r="F228" s="7">
        <v>38511</v>
      </c>
      <c r="G228">
        <v>129</v>
      </c>
      <c r="H228" s="3">
        <f t="shared" si="21"/>
        <v>188.875</v>
      </c>
      <c r="I228" s="7">
        <v>38541</v>
      </c>
      <c r="J228">
        <v>16.8</v>
      </c>
      <c r="K228" s="3">
        <f t="shared" si="22"/>
        <v>6.3420000000000023</v>
      </c>
      <c r="L228" s="7">
        <v>38572</v>
      </c>
      <c r="M228">
        <v>11.9</v>
      </c>
      <c r="N228" s="3">
        <f t="shared" si="23"/>
        <v>1.2084999999999972</v>
      </c>
      <c r="O228" s="7">
        <v>38603</v>
      </c>
      <c r="P228">
        <v>8.73</v>
      </c>
      <c r="Q228" s="3">
        <f t="shared" si="24"/>
        <v>1.2689500000000002</v>
      </c>
      <c r="R228" s="7">
        <v>38633</v>
      </c>
      <c r="S228">
        <v>54.7</v>
      </c>
      <c r="T228" s="3">
        <f t="shared" si="25"/>
        <v>81.290500000000009</v>
      </c>
    </row>
    <row r="229" spans="2:20" x14ac:dyDescent="0.35">
      <c r="B229">
        <f t="shared" si="26"/>
        <v>2005</v>
      </c>
      <c r="C229" s="7">
        <v>38481</v>
      </c>
      <c r="D229">
        <v>238</v>
      </c>
      <c r="E229" s="3">
        <f t="shared" si="27"/>
        <v>365.94</v>
      </c>
      <c r="F229" s="7">
        <v>38512</v>
      </c>
      <c r="G229">
        <v>101</v>
      </c>
      <c r="H229" s="3">
        <f t="shared" si="21"/>
        <v>143.655</v>
      </c>
      <c r="I229" s="7">
        <v>38542</v>
      </c>
      <c r="J229">
        <v>18.100000000000001</v>
      </c>
      <c r="K229" s="3">
        <f t="shared" si="22"/>
        <v>8.4415000000000013</v>
      </c>
      <c r="L229" s="7">
        <v>38573</v>
      </c>
      <c r="M229">
        <v>11.5</v>
      </c>
      <c r="N229" s="3">
        <f t="shared" si="23"/>
        <v>0.5625</v>
      </c>
      <c r="O229" s="7">
        <v>38604</v>
      </c>
      <c r="P229">
        <v>9.02</v>
      </c>
      <c r="Q229" s="3">
        <f t="shared" si="24"/>
        <v>1.7372999999999994</v>
      </c>
      <c r="R229" s="7">
        <v>38634</v>
      </c>
      <c r="S229">
        <v>280</v>
      </c>
      <c r="T229" s="3">
        <f t="shared" si="25"/>
        <v>445.15</v>
      </c>
    </row>
    <row r="230" spans="2:20" x14ac:dyDescent="0.35">
      <c r="B230">
        <f t="shared" si="26"/>
        <v>2005</v>
      </c>
      <c r="C230" s="7">
        <v>38482</v>
      </c>
      <c r="D230">
        <v>190</v>
      </c>
      <c r="E230" s="3">
        <f t="shared" si="27"/>
        <v>288.42</v>
      </c>
      <c r="F230" s="7">
        <v>38513</v>
      </c>
      <c r="G230">
        <v>81.5</v>
      </c>
      <c r="H230" s="3">
        <f t="shared" si="21"/>
        <v>112.16249999999999</v>
      </c>
      <c r="I230" s="7">
        <v>38543</v>
      </c>
      <c r="J230">
        <v>20.6</v>
      </c>
      <c r="K230" s="3">
        <f t="shared" si="22"/>
        <v>12.479000000000006</v>
      </c>
      <c r="L230" s="7">
        <v>38574</v>
      </c>
      <c r="M230">
        <v>10.7</v>
      </c>
      <c r="N230" s="3">
        <f t="shared" si="23"/>
        <v>-0.72950000000000159</v>
      </c>
      <c r="O230" s="7">
        <v>38605</v>
      </c>
      <c r="P230">
        <v>7.73</v>
      </c>
      <c r="Q230" s="3">
        <f t="shared" si="24"/>
        <v>-0.34604999999999997</v>
      </c>
      <c r="R230" s="7">
        <v>38635</v>
      </c>
      <c r="S230">
        <v>480</v>
      </c>
      <c r="T230" s="3">
        <f t="shared" si="25"/>
        <v>768.15000000000009</v>
      </c>
    </row>
    <row r="231" spans="2:20" x14ac:dyDescent="0.35">
      <c r="B231">
        <f t="shared" si="26"/>
        <v>2005</v>
      </c>
      <c r="C231" s="7">
        <v>38483</v>
      </c>
      <c r="D231">
        <v>145</v>
      </c>
      <c r="E231" s="3">
        <f t="shared" si="27"/>
        <v>215.745</v>
      </c>
      <c r="F231" s="7">
        <v>38514</v>
      </c>
      <c r="G231">
        <v>72.599999999999994</v>
      </c>
      <c r="H231" s="3">
        <f t="shared" si="21"/>
        <v>97.788999999999987</v>
      </c>
      <c r="I231" s="7">
        <v>38544</v>
      </c>
      <c r="J231">
        <v>19.399999999999999</v>
      </c>
      <c r="K231" s="3">
        <f t="shared" si="22"/>
        <v>10.540999999999997</v>
      </c>
      <c r="L231" s="7">
        <v>38575</v>
      </c>
      <c r="M231">
        <v>10.199999999999999</v>
      </c>
      <c r="N231" s="3">
        <f t="shared" si="23"/>
        <v>-1.5370000000000026</v>
      </c>
      <c r="O231" s="7">
        <v>38606</v>
      </c>
      <c r="P231">
        <v>6.11</v>
      </c>
      <c r="Q231" s="3">
        <f t="shared" si="24"/>
        <v>-2.9623499999999989</v>
      </c>
      <c r="R231" s="7">
        <v>38636</v>
      </c>
      <c r="S231">
        <v>440</v>
      </c>
      <c r="T231" s="3">
        <f t="shared" si="25"/>
        <v>703.55000000000007</v>
      </c>
    </row>
    <row r="232" spans="2:20" x14ac:dyDescent="0.35">
      <c r="B232">
        <f t="shared" si="26"/>
        <v>2005</v>
      </c>
      <c r="C232" s="7">
        <v>38484</v>
      </c>
      <c r="D232">
        <v>119</v>
      </c>
      <c r="E232" s="3">
        <f t="shared" si="27"/>
        <v>173.755</v>
      </c>
      <c r="F232" s="7">
        <v>38515</v>
      </c>
      <c r="G232">
        <v>63.3</v>
      </c>
      <c r="H232" s="3">
        <f t="shared" si="21"/>
        <v>82.769499999999994</v>
      </c>
      <c r="I232" s="7">
        <v>38545</v>
      </c>
      <c r="J232">
        <v>17.7</v>
      </c>
      <c r="K232" s="3">
        <f t="shared" si="22"/>
        <v>7.7955000000000005</v>
      </c>
      <c r="L232" s="7">
        <v>38576</v>
      </c>
      <c r="M232">
        <v>9.5</v>
      </c>
      <c r="N232" s="3">
        <f t="shared" si="23"/>
        <v>-2.6675000000000022</v>
      </c>
      <c r="O232" s="7">
        <v>38607</v>
      </c>
      <c r="P232">
        <v>5.31</v>
      </c>
      <c r="Q232" s="3">
        <f t="shared" si="24"/>
        <v>-4.2543500000000005</v>
      </c>
      <c r="R232" s="7">
        <v>38637</v>
      </c>
      <c r="S232">
        <v>310</v>
      </c>
      <c r="T232" s="3">
        <f t="shared" si="25"/>
        <v>493.59999999999997</v>
      </c>
    </row>
    <row r="233" spans="2:20" x14ac:dyDescent="0.35">
      <c r="B233">
        <f t="shared" si="26"/>
        <v>2005</v>
      </c>
      <c r="C233" s="7">
        <v>38485</v>
      </c>
      <c r="D233">
        <v>97.3</v>
      </c>
      <c r="E233" s="3">
        <f t="shared" si="27"/>
        <v>138.70949999999999</v>
      </c>
      <c r="F233" s="7">
        <v>38516</v>
      </c>
      <c r="G233">
        <v>59.1</v>
      </c>
      <c r="H233" s="3">
        <f t="shared" si="21"/>
        <v>75.986500000000007</v>
      </c>
      <c r="I233" s="7">
        <v>38546</v>
      </c>
      <c r="J233">
        <v>16.3</v>
      </c>
      <c r="K233" s="3">
        <f t="shared" si="22"/>
        <v>5.5345000000000013</v>
      </c>
      <c r="L233" s="7">
        <v>38577</v>
      </c>
      <c r="M233">
        <v>9.5399999999999991</v>
      </c>
      <c r="N233" s="3">
        <f t="shared" si="23"/>
        <v>-2.6029000000000035</v>
      </c>
      <c r="O233" s="7">
        <v>38608</v>
      </c>
      <c r="P233">
        <v>5.13</v>
      </c>
      <c r="Q233" s="3">
        <f t="shared" si="24"/>
        <v>-4.5450499999999998</v>
      </c>
      <c r="R233" s="7">
        <v>38638</v>
      </c>
      <c r="S233">
        <v>201</v>
      </c>
      <c r="T233" s="3">
        <f t="shared" si="25"/>
        <v>317.565</v>
      </c>
    </row>
    <row r="234" spans="2:20" x14ac:dyDescent="0.35">
      <c r="B234">
        <f t="shared" si="26"/>
        <v>2005</v>
      </c>
      <c r="C234" s="7">
        <v>38486</v>
      </c>
      <c r="D234">
        <v>82.7</v>
      </c>
      <c r="E234" s="3">
        <f t="shared" si="27"/>
        <v>115.13049999999998</v>
      </c>
      <c r="F234" s="7">
        <v>38517</v>
      </c>
      <c r="G234">
        <v>57.8</v>
      </c>
      <c r="H234" s="3">
        <f t="shared" si="21"/>
        <v>73.887</v>
      </c>
      <c r="I234" s="7">
        <v>38547</v>
      </c>
      <c r="J234">
        <v>15.5</v>
      </c>
      <c r="K234" s="3">
        <f t="shared" si="22"/>
        <v>4.2424999999999997</v>
      </c>
      <c r="L234" s="7">
        <v>38578</v>
      </c>
      <c r="M234">
        <v>9.41</v>
      </c>
      <c r="N234" s="3">
        <f t="shared" si="23"/>
        <v>-2.812850000000001</v>
      </c>
      <c r="O234" s="7">
        <v>38609</v>
      </c>
      <c r="P234">
        <v>4.8899999999999997</v>
      </c>
      <c r="Q234" s="3">
        <f t="shared" si="24"/>
        <v>-4.9326500000000006</v>
      </c>
      <c r="R234" s="7">
        <v>38639</v>
      </c>
      <c r="S234">
        <v>141</v>
      </c>
      <c r="T234" s="3">
        <f t="shared" si="25"/>
        <v>220.66499999999999</v>
      </c>
    </row>
    <row r="235" spans="2:20" x14ac:dyDescent="0.35">
      <c r="B235">
        <f t="shared" si="26"/>
        <v>2005</v>
      </c>
      <c r="C235" s="7">
        <v>38487</v>
      </c>
      <c r="D235">
        <v>81.7</v>
      </c>
      <c r="E235" s="3">
        <f t="shared" si="27"/>
        <v>113.5155</v>
      </c>
      <c r="F235" s="7">
        <v>38518</v>
      </c>
      <c r="G235">
        <v>61.9</v>
      </c>
      <c r="H235" s="3">
        <f t="shared" si="21"/>
        <v>80.508499999999998</v>
      </c>
      <c r="I235" s="7">
        <v>38548</v>
      </c>
      <c r="J235">
        <v>16.5</v>
      </c>
      <c r="K235" s="3">
        <f t="shared" si="22"/>
        <v>5.8575000000000017</v>
      </c>
      <c r="L235" s="7">
        <v>38579</v>
      </c>
      <c r="M235">
        <v>10.1</v>
      </c>
      <c r="N235" s="3">
        <f t="shared" si="23"/>
        <v>-1.6985000000000028</v>
      </c>
      <c r="O235" s="7">
        <v>38610</v>
      </c>
      <c r="P235">
        <v>7.19</v>
      </c>
      <c r="Q235" s="3">
        <f t="shared" si="24"/>
        <v>-1.2181499999999996</v>
      </c>
      <c r="R235" s="7">
        <v>38640</v>
      </c>
      <c r="S235">
        <v>113</v>
      </c>
      <c r="T235" s="3">
        <f t="shared" si="25"/>
        <v>175.44499999999999</v>
      </c>
    </row>
    <row r="236" spans="2:20" x14ac:dyDescent="0.35">
      <c r="B236">
        <f t="shared" si="26"/>
        <v>2005</v>
      </c>
      <c r="C236" s="7">
        <v>38488</v>
      </c>
      <c r="D236">
        <v>102</v>
      </c>
      <c r="E236" s="3">
        <f t="shared" si="27"/>
        <v>146.29999999999998</v>
      </c>
      <c r="F236" s="7">
        <v>38519</v>
      </c>
      <c r="G236">
        <v>63.5</v>
      </c>
      <c r="H236" s="3">
        <f t="shared" si="21"/>
        <v>83.092500000000001</v>
      </c>
      <c r="I236" s="7">
        <v>38549</v>
      </c>
      <c r="J236">
        <v>15.4</v>
      </c>
      <c r="K236" s="3">
        <f t="shared" si="22"/>
        <v>4.0809999999999995</v>
      </c>
      <c r="L236" s="7">
        <v>38580</v>
      </c>
      <c r="M236">
        <v>8.6999999999999993</v>
      </c>
      <c r="N236" s="3">
        <f t="shared" si="23"/>
        <v>-3.959500000000002</v>
      </c>
      <c r="O236" s="7">
        <v>38611</v>
      </c>
      <c r="P236">
        <v>8.27</v>
      </c>
      <c r="Q236" s="3">
        <f t="shared" si="24"/>
        <v>0.52604999999999968</v>
      </c>
      <c r="R236" s="7">
        <v>38641</v>
      </c>
      <c r="S236">
        <v>150</v>
      </c>
      <c r="T236" s="3">
        <f t="shared" si="25"/>
        <v>235.2</v>
      </c>
    </row>
    <row r="237" spans="2:20" x14ac:dyDescent="0.35">
      <c r="B237">
        <f t="shared" si="26"/>
        <v>2005</v>
      </c>
      <c r="C237" s="7">
        <v>38489</v>
      </c>
      <c r="D237">
        <v>106</v>
      </c>
      <c r="E237" s="3">
        <f t="shared" si="27"/>
        <v>152.76</v>
      </c>
      <c r="F237" s="7">
        <v>38520</v>
      </c>
      <c r="G237">
        <v>79.400000000000006</v>
      </c>
      <c r="H237" s="3">
        <f t="shared" si="21"/>
        <v>108.77099999999999</v>
      </c>
      <c r="I237" s="7">
        <v>38550</v>
      </c>
      <c r="J237">
        <v>14.6</v>
      </c>
      <c r="K237" s="3">
        <f t="shared" si="22"/>
        <v>2.7890000000000015</v>
      </c>
      <c r="L237" s="7">
        <v>38581</v>
      </c>
      <c r="M237">
        <v>7.62</v>
      </c>
      <c r="N237" s="3">
        <f t="shared" si="23"/>
        <v>-5.7037000000000013</v>
      </c>
      <c r="O237" s="7">
        <v>38612</v>
      </c>
      <c r="P237">
        <v>15.2</v>
      </c>
      <c r="Q237" s="3">
        <f t="shared" si="24"/>
        <v>11.717999999999998</v>
      </c>
      <c r="R237" s="7">
        <v>38642</v>
      </c>
      <c r="S237">
        <v>164</v>
      </c>
      <c r="T237" s="3">
        <f t="shared" si="25"/>
        <v>257.81</v>
      </c>
    </row>
    <row r="238" spans="2:20" x14ac:dyDescent="0.35">
      <c r="B238">
        <f t="shared" si="26"/>
        <v>2005</v>
      </c>
      <c r="C238" s="7">
        <v>38490</v>
      </c>
      <c r="D238">
        <v>98.9</v>
      </c>
      <c r="E238" s="3">
        <f t="shared" si="27"/>
        <v>141.29349999999999</v>
      </c>
      <c r="F238" s="7">
        <v>38521</v>
      </c>
      <c r="G238">
        <v>99</v>
      </c>
      <c r="H238" s="3">
        <f t="shared" si="21"/>
        <v>140.42499999999998</v>
      </c>
      <c r="I238" s="7">
        <v>38551</v>
      </c>
      <c r="J238">
        <v>13.5</v>
      </c>
      <c r="K238" s="3">
        <f t="shared" si="22"/>
        <v>1.0124999999999993</v>
      </c>
      <c r="L238" s="7">
        <v>38582</v>
      </c>
      <c r="M238">
        <v>6.81</v>
      </c>
      <c r="N238" s="3">
        <f t="shared" si="23"/>
        <v>-7.0118500000000026</v>
      </c>
      <c r="O238" s="7">
        <v>38613</v>
      </c>
      <c r="P238">
        <v>18</v>
      </c>
      <c r="Q238" s="3">
        <f t="shared" si="24"/>
        <v>16.240000000000002</v>
      </c>
      <c r="R238" s="7">
        <v>38643</v>
      </c>
      <c r="S238">
        <v>141</v>
      </c>
      <c r="T238" s="3">
        <f t="shared" si="25"/>
        <v>220.66499999999999</v>
      </c>
    </row>
    <row r="239" spans="2:20" x14ac:dyDescent="0.35">
      <c r="B239">
        <f t="shared" si="26"/>
        <v>2005</v>
      </c>
      <c r="C239" s="7">
        <v>38491</v>
      </c>
      <c r="D239">
        <v>98.7</v>
      </c>
      <c r="E239" s="3">
        <f t="shared" si="27"/>
        <v>140.97049999999999</v>
      </c>
      <c r="F239" s="7">
        <v>38522</v>
      </c>
      <c r="G239">
        <v>93.1</v>
      </c>
      <c r="H239" s="3">
        <f t="shared" si="21"/>
        <v>130.89649999999997</v>
      </c>
      <c r="I239" s="7">
        <v>38552</v>
      </c>
      <c r="J239">
        <v>13.6</v>
      </c>
      <c r="K239" s="3">
        <f t="shared" si="22"/>
        <v>1.1739999999999995</v>
      </c>
      <c r="L239" s="7">
        <v>38583</v>
      </c>
      <c r="M239">
        <v>6.35</v>
      </c>
      <c r="N239" s="3">
        <f t="shared" si="23"/>
        <v>-7.7547500000000014</v>
      </c>
      <c r="O239" s="7">
        <v>38614</v>
      </c>
      <c r="P239">
        <v>16.7</v>
      </c>
      <c r="Q239" s="3">
        <f t="shared" si="24"/>
        <v>14.140499999999998</v>
      </c>
      <c r="R239" s="7">
        <v>38644</v>
      </c>
      <c r="S239">
        <v>112</v>
      </c>
      <c r="T239" s="3">
        <f t="shared" si="25"/>
        <v>173.82999999999998</v>
      </c>
    </row>
    <row r="240" spans="2:20" x14ac:dyDescent="0.35">
      <c r="B240">
        <f t="shared" si="26"/>
        <v>2005</v>
      </c>
      <c r="C240" s="7">
        <v>38492</v>
      </c>
      <c r="D240">
        <v>95.9</v>
      </c>
      <c r="E240" s="3">
        <f t="shared" si="27"/>
        <v>136.4485</v>
      </c>
      <c r="F240" s="7">
        <v>38523</v>
      </c>
      <c r="G240">
        <v>74.5</v>
      </c>
      <c r="H240" s="3">
        <f t="shared" si="21"/>
        <v>100.85749999999999</v>
      </c>
      <c r="I240" s="7">
        <v>38553</v>
      </c>
      <c r="J240">
        <v>13.3</v>
      </c>
      <c r="K240" s="3">
        <f t="shared" si="22"/>
        <v>0.68950000000000244</v>
      </c>
      <c r="L240" s="7">
        <v>38584</v>
      </c>
      <c r="M240">
        <v>5.79</v>
      </c>
      <c r="N240" s="3">
        <f t="shared" si="23"/>
        <v>-8.6591500000000021</v>
      </c>
      <c r="O240" s="7">
        <v>38615</v>
      </c>
      <c r="P240">
        <v>15.1</v>
      </c>
      <c r="Q240" s="3">
        <f t="shared" si="24"/>
        <v>11.556499999999998</v>
      </c>
      <c r="R240" s="7">
        <v>38645</v>
      </c>
      <c r="S240">
        <v>91.1</v>
      </c>
      <c r="T240" s="3">
        <f t="shared" si="25"/>
        <v>140.07649999999998</v>
      </c>
    </row>
    <row r="241" spans="2:20" x14ac:dyDescent="0.35">
      <c r="B241">
        <f t="shared" si="26"/>
        <v>2005</v>
      </c>
      <c r="C241" s="7">
        <v>38493</v>
      </c>
      <c r="D241">
        <v>86.4</v>
      </c>
      <c r="E241" s="3">
        <f t="shared" si="27"/>
        <v>121.10599999999999</v>
      </c>
      <c r="F241" s="7">
        <v>38524</v>
      </c>
      <c r="G241">
        <v>61.1</v>
      </c>
      <c r="H241" s="3">
        <f t="shared" si="21"/>
        <v>79.216499999999996</v>
      </c>
      <c r="I241" s="7">
        <v>38554</v>
      </c>
      <c r="J241">
        <v>12.7</v>
      </c>
      <c r="K241" s="3">
        <f t="shared" si="22"/>
        <v>-0.27949999999999875</v>
      </c>
      <c r="L241" s="7">
        <v>38585</v>
      </c>
      <c r="M241">
        <v>6.13</v>
      </c>
      <c r="N241" s="3">
        <f t="shared" si="23"/>
        <v>-8.1100500000000011</v>
      </c>
      <c r="O241" s="7">
        <v>38616</v>
      </c>
      <c r="P241">
        <v>17</v>
      </c>
      <c r="Q241" s="3">
        <f t="shared" si="24"/>
        <v>14.624999999999998</v>
      </c>
      <c r="R241" s="7">
        <v>38646</v>
      </c>
      <c r="S241">
        <v>75.599999999999994</v>
      </c>
      <c r="T241" s="3">
        <f t="shared" si="25"/>
        <v>115.044</v>
      </c>
    </row>
    <row r="242" spans="2:20" x14ac:dyDescent="0.35">
      <c r="B242">
        <f t="shared" si="26"/>
        <v>2005</v>
      </c>
      <c r="C242" s="7">
        <v>38494</v>
      </c>
      <c r="D242">
        <v>85.6</v>
      </c>
      <c r="E242" s="3">
        <f t="shared" si="27"/>
        <v>119.81399999999999</v>
      </c>
      <c r="F242" s="7">
        <v>38525</v>
      </c>
      <c r="G242">
        <v>54.9</v>
      </c>
      <c r="H242" s="3">
        <f t="shared" si="21"/>
        <v>69.203499999999991</v>
      </c>
      <c r="I242" s="7">
        <v>38555</v>
      </c>
      <c r="J242">
        <v>11.9</v>
      </c>
      <c r="K242" s="3">
        <f t="shared" si="22"/>
        <v>-1.5715000000000003</v>
      </c>
      <c r="L242" s="7">
        <v>38586</v>
      </c>
      <c r="M242">
        <v>6.09</v>
      </c>
      <c r="N242" s="3">
        <f t="shared" si="23"/>
        <v>-8.1746500000000015</v>
      </c>
      <c r="O242" s="7">
        <v>38617</v>
      </c>
      <c r="P242">
        <v>14.2</v>
      </c>
      <c r="Q242" s="3">
        <f t="shared" si="24"/>
        <v>10.103</v>
      </c>
      <c r="R242" s="7">
        <v>38647</v>
      </c>
      <c r="S242">
        <v>65.099999999999994</v>
      </c>
      <c r="T242" s="3">
        <f t="shared" si="25"/>
        <v>98.086499999999987</v>
      </c>
    </row>
    <row r="243" spans="2:20" x14ac:dyDescent="0.35">
      <c r="B243">
        <f t="shared" si="26"/>
        <v>2005</v>
      </c>
      <c r="C243" s="7">
        <v>38495</v>
      </c>
      <c r="D243">
        <v>135</v>
      </c>
      <c r="E243" s="3">
        <f t="shared" si="27"/>
        <v>199.595</v>
      </c>
      <c r="F243" s="7">
        <v>38526</v>
      </c>
      <c r="G243">
        <v>48.5</v>
      </c>
      <c r="H243" s="3">
        <f t="shared" si="21"/>
        <v>58.8675</v>
      </c>
      <c r="I243" s="7">
        <v>38556</v>
      </c>
      <c r="J243">
        <v>11.3</v>
      </c>
      <c r="K243" s="3">
        <f t="shared" si="22"/>
        <v>-2.540499999999998</v>
      </c>
      <c r="L243" s="7">
        <v>38587</v>
      </c>
      <c r="M243">
        <v>5.71</v>
      </c>
      <c r="N243" s="3">
        <f t="shared" si="23"/>
        <v>-8.7883500000000012</v>
      </c>
      <c r="O243" s="7">
        <v>38618</v>
      </c>
      <c r="P243">
        <v>11.7</v>
      </c>
      <c r="Q243" s="3">
        <f t="shared" si="24"/>
        <v>6.0654999999999983</v>
      </c>
      <c r="R243" s="7">
        <v>38648</v>
      </c>
      <c r="S243">
        <v>125</v>
      </c>
      <c r="T243" s="3">
        <f t="shared" si="25"/>
        <v>194.82499999999999</v>
      </c>
    </row>
    <row r="244" spans="2:20" x14ac:dyDescent="0.35">
      <c r="B244">
        <f t="shared" si="26"/>
        <v>2005</v>
      </c>
      <c r="C244" s="7">
        <v>38496</v>
      </c>
      <c r="D244">
        <v>216</v>
      </c>
      <c r="E244" s="3">
        <f t="shared" si="27"/>
        <v>330.40999999999997</v>
      </c>
      <c r="F244" s="7">
        <v>38527</v>
      </c>
      <c r="G244">
        <v>41.6</v>
      </c>
      <c r="H244" s="3">
        <f t="shared" si="21"/>
        <v>47.723999999999997</v>
      </c>
      <c r="I244" s="7">
        <v>38557</v>
      </c>
      <c r="J244">
        <v>10.6</v>
      </c>
      <c r="K244" s="3">
        <f t="shared" si="22"/>
        <v>-3.6709999999999994</v>
      </c>
      <c r="L244" s="7">
        <v>38588</v>
      </c>
      <c r="M244">
        <v>5.72</v>
      </c>
      <c r="N244" s="3">
        <f t="shared" si="23"/>
        <v>-8.7722000000000016</v>
      </c>
      <c r="O244" s="7">
        <v>38619</v>
      </c>
      <c r="P244">
        <v>10.5</v>
      </c>
      <c r="Q244" s="3">
        <f t="shared" si="24"/>
        <v>4.1274999999999995</v>
      </c>
      <c r="R244" s="7">
        <v>38649</v>
      </c>
      <c r="S244">
        <v>226</v>
      </c>
      <c r="T244" s="3">
        <f t="shared" si="25"/>
        <v>357.94</v>
      </c>
    </row>
    <row r="245" spans="2:20" x14ac:dyDescent="0.35">
      <c r="B245">
        <f t="shared" si="26"/>
        <v>2005</v>
      </c>
      <c r="C245" s="7">
        <v>38497</v>
      </c>
      <c r="D245">
        <v>203</v>
      </c>
      <c r="E245" s="3">
        <f t="shared" si="27"/>
        <v>309.41499999999996</v>
      </c>
      <c r="F245" s="7">
        <v>38528</v>
      </c>
      <c r="G245">
        <v>36.700000000000003</v>
      </c>
      <c r="H245" s="3">
        <f t="shared" si="21"/>
        <v>39.810500000000005</v>
      </c>
      <c r="I245" s="7">
        <v>38558</v>
      </c>
      <c r="J245">
        <v>10.9</v>
      </c>
      <c r="K245" s="3">
        <f t="shared" si="22"/>
        <v>-3.1864999999999988</v>
      </c>
      <c r="L245" s="7">
        <v>38589</v>
      </c>
      <c r="M245">
        <v>5.74</v>
      </c>
      <c r="N245" s="3">
        <f t="shared" si="23"/>
        <v>-8.7399000000000004</v>
      </c>
      <c r="O245" s="7">
        <v>38620</v>
      </c>
      <c r="P245">
        <v>8.1300000000000008</v>
      </c>
      <c r="Q245" s="3">
        <f t="shared" si="24"/>
        <v>0.29995000000000083</v>
      </c>
      <c r="R245" s="7">
        <v>38650</v>
      </c>
      <c r="S245">
        <v>235</v>
      </c>
      <c r="T245" s="3">
        <f t="shared" si="25"/>
        <v>372.47499999999997</v>
      </c>
    </row>
    <row r="246" spans="2:20" x14ac:dyDescent="0.35">
      <c r="B246">
        <f t="shared" si="26"/>
        <v>2005</v>
      </c>
      <c r="C246" s="7">
        <v>38498</v>
      </c>
      <c r="D246">
        <v>258</v>
      </c>
      <c r="E246" s="3">
        <f t="shared" si="27"/>
        <v>398.24</v>
      </c>
      <c r="F246" s="7">
        <v>38529</v>
      </c>
      <c r="G246">
        <v>33.5</v>
      </c>
      <c r="H246" s="3">
        <f t="shared" si="21"/>
        <v>34.642499999999998</v>
      </c>
      <c r="I246" s="7">
        <v>38559</v>
      </c>
      <c r="J246">
        <v>10.9</v>
      </c>
      <c r="K246" s="3">
        <f t="shared" si="22"/>
        <v>-3.1864999999999988</v>
      </c>
      <c r="L246" s="7">
        <v>38590</v>
      </c>
      <c r="M246">
        <v>5.37</v>
      </c>
      <c r="N246" s="3">
        <f t="shared" si="23"/>
        <v>-9.3374500000000022</v>
      </c>
      <c r="O246" s="7">
        <v>38621</v>
      </c>
      <c r="P246">
        <v>6.7</v>
      </c>
      <c r="Q246" s="3">
        <f t="shared" si="24"/>
        <v>-2.0094999999999992</v>
      </c>
      <c r="R246" s="7">
        <v>38651</v>
      </c>
      <c r="S246">
        <v>481</v>
      </c>
      <c r="T246" s="3">
        <f t="shared" si="25"/>
        <v>769.76499999999999</v>
      </c>
    </row>
    <row r="247" spans="2:20" x14ac:dyDescent="0.35">
      <c r="B247">
        <f t="shared" si="26"/>
        <v>2005</v>
      </c>
      <c r="C247" s="7">
        <v>38499</v>
      </c>
      <c r="D247">
        <v>499</v>
      </c>
      <c r="E247" s="3">
        <f t="shared" si="27"/>
        <v>787.45500000000004</v>
      </c>
      <c r="F247" s="7">
        <v>38530</v>
      </c>
      <c r="G247">
        <v>30.6</v>
      </c>
      <c r="H247" s="3">
        <f t="shared" si="21"/>
        <v>29.959000000000003</v>
      </c>
      <c r="I247" s="7">
        <v>38560</v>
      </c>
      <c r="J247">
        <v>10.9</v>
      </c>
      <c r="K247" s="3">
        <f t="shared" si="22"/>
        <v>-3.1864999999999988</v>
      </c>
      <c r="L247" s="7">
        <v>38591</v>
      </c>
      <c r="M247">
        <v>4.99</v>
      </c>
      <c r="N247" s="3">
        <f t="shared" si="23"/>
        <v>-9.9511500000000019</v>
      </c>
      <c r="O247" s="7">
        <v>38622</v>
      </c>
      <c r="P247">
        <v>10.199999999999999</v>
      </c>
      <c r="Q247" s="3">
        <f t="shared" si="24"/>
        <v>3.6429999999999989</v>
      </c>
      <c r="R247" s="7">
        <v>38652</v>
      </c>
      <c r="S247">
        <v>496</v>
      </c>
      <c r="T247" s="3">
        <f t="shared" si="25"/>
        <v>793.99</v>
      </c>
    </row>
    <row r="248" spans="2:20" x14ac:dyDescent="0.35">
      <c r="B248">
        <f t="shared" si="26"/>
        <v>2005</v>
      </c>
      <c r="C248" s="7">
        <v>38500</v>
      </c>
      <c r="D248">
        <v>407</v>
      </c>
      <c r="E248" s="3">
        <f t="shared" si="27"/>
        <v>638.875</v>
      </c>
      <c r="F248" s="7">
        <v>38531</v>
      </c>
      <c r="G248">
        <v>27.5</v>
      </c>
      <c r="H248" s="3">
        <f t="shared" si="21"/>
        <v>24.952500000000001</v>
      </c>
      <c r="I248" s="7">
        <v>38561</v>
      </c>
      <c r="J248">
        <v>15.6</v>
      </c>
      <c r="K248" s="3">
        <f t="shared" si="22"/>
        <v>4.4039999999999999</v>
      </c>
      <c r="L248" s="7">
        <v>38592</v>
      </c>
      <c r="M248">
        <v>4.79</v>
      </c>
      <c r="N248" s="3">
        <f t="shared" si="23"/>
        <v>-10.274150000000002</v>
      </c>
      <c r="O248" s="7">
        <v>38623</v>
      </c>
      <c r="P248">
        <v>8.58</v>
      </c>
      <c r="Q248" s="3">
        <f t="shared" si="24"/>
        <v>1.0266999999999999</v>
      </c>
      <c r="R248" s="7">
        <v>38653</v>
      </c>
      <c r="S248">
        <v>321</v>
      </c>
      <c r="T248" s="3">
        <f t="shared" si="25"/>
        <v>511.36499999999995</v>
      </c>
    </row>
    <row r="249" spans="2:20" x14ac:dyDescent="0.35">
      <c r="B249">
        <f t="shared" si="26"/>
        <v>2005</v>
      </c>
      <c r="C249" s="7">
        <v>38501</v>
      </c>
      <c r="D249">
        <v>290</v>
      </c>
      <c r="E249" s="3">
        <f t="shared" si="27"/>
        <v>449.92</v>
      </c>
      <c r="F249" s="7">
        <v>38532</v>
      </c>
      <c r="G249">
        <v>26.2</v>
      </c>
      <c r="H249" s="3">
        <f t="shared" si="21"/>
        <v>22.852999999999994</v>
      </c>
      <c r="I249" s="7">
        <v>38562</v>
      </c>
      <c r="J249">
        <v>13</v>
      </c>
      <c r="K249" s="3">
        <f t="shared" si="22"/>
        <v>0.20500000000000185</v>
      </c>
      <c r="L249" s="7">
        <v>38593</v>
      </c>
      <c r="M249">
        <v>5.92</v>
      </c>
      <c r="N249" s="3">
        <f t="shared" si="23"/>
        <v>-8.4492000000000012</v>
      </c>
      <c r="O249" s="7">
        <v>38624</v>
      </c>
      <c r="P249">
        <v>8.5299999999999994</v>
      </c>
      <c r="Q249" s="3">
        <f t="shared" si="24"/>
        <v>0.94594999999999807</v>
      </c>
      <c r="R249" s="7">
        <v>38654</v>
      </c>
      <c r="S249">
        <v>214</v>
      </c>
      <c r="T249" s="3">
        <f t="shared" si="25"/>
        <v>338.56</v>
      </c>
    </row>
    <row r="250" spans="2:20" x14ac:dyDescent="0.35">
      <c r="B250">
        <f t="shared" si="26"/>
        <v>2005</v>
      </c>
      <c r="C250" s="7">
        <v>38502</v>
      </c>
      <c r="D250">
        <v>228</v>
      </c>
      <c r="E250" s="3">
        <f t="shared" si="27"/>
        <v>349.78999999999996</v>
      </c>
      <c r="F250" s="7">
        <v>38533</v>
      </c>
      <c r="G250">
        <v>25.6</v>
      </c>
      <c r="H250" s="3">
        <f t="shared" si="21"/>
        <v>21.884</v>
      </c>
      <c r="I250" s="7">
        <v>38563</v>
      </c>
      <c r="J250">
        <v>12</v>
      </c>
      <c r="K250" s="3">
        <f t="shared" si="22"/>
        <v>-1.4100000000000001</v>
      </c>
      <c r="L250" s="7">
        <v>38594</v>
      </c>
      <c r="M250">
        <v>11.8</v>
      </c>
      <c r="N250" s="3">
        <f t="shared" si="23"/>
        <v>1.0470000000000006</v>
      </c>
      <c r="O250" s="7">
        <v>38625</v>
      </c>
      <c r="P250">
        <v>12</v>
      </c>
      <c r="Q250" s="3">
        <f t="shared" si="24"/>
        <v>6.5499999999999989</v>
      </c>
      <c r="R250" s="7">
        <v>38655</v>
      </c>
      <c r="S250">
        <v>161</v>
      </c>
      <c r="T250" s="3">
        <f t="shared" si="25"/>
        <v>252.96499999999997</v>
      </c>
    </row>
    <row r="251" spans="2:20" x14ac:dyDescent="0.35">
      <c r="B251">
        <f t="shared" si="26"/>
        <v>2005</v>
      </c>
      <c r="C251" s="7">
        <v>38503</v>
      </c>
      <c r="D251">
        <v>205</v>
      </c>
      <c r="E251" s="3">
        <f t="shared" si="27"/>
        <v>312.64499999999998</v>
      </c>
      <c r="H251" s="3" t="str">
        <f t="shared" si="21"/>
        <v/>
      </c>
      <c r="I251" s="7">
        <v>38564</v>
      </c>
      <c r="J251">
        <v>11.5</v>
      </c>
      <c r="K251" s="3">
        <f t="shared" si="22"/>
        <v>-2.2174999999999976</v>
      </c>
      <c r="L251" s="7">
        <v>38595</v>
      </c>
      <c r="M251">
        <v>15.2</v>
      </c>
      <c r="N251" s="3">
        <f t="shared" si="23"/>
        <v>6.5379999999999967</v>
      </c>
      <c r="Q251" s="3" t="str">
        <f t="shared" si="24"/>
        <v/>
      </c>
      <c r="R251" s="7">
        <v>38656</v>
      </c>
      <c r="S251">
        <v>130</v>
      </c>
      <c r="T251" s="3">
        <f t="shared" si="25"/>
        <v>202.89999999999998</v>
      </c>
    </row>
    <row r="252" spans="2:20" x14ac:dyDescent="0.35">
      <c r="B252">
        <f t="shared" si="26"/>
        <v>2006</v>
      </c>
      <c r="C252" s="7">
        <v>38838</v>
      </c>
      <c r="D252">
        <v>32</v>
      </c>
      <c r="E252" s="3">
        <f t="shared" si="27"/>
        <v>33.25</v>
      </c>
      <c r="F252" s="7">
        <v>38869</v>
      </c>
      <c r="G252">
        <v>40.9</v>
      </c>
      <c r="H252" s="3">
        <f t="shared" si="21"/>
        <v>46.593499999999999</v>
      </c>
      <c r="I252" s="7">
        <v>38899</v>
      </c>
      <c r="J252">
        <v>48</v>
      </c>
      <c r="K252" s="3">
        <f t="shared" si="22"/>
        <v>56.73</v>
      </c>
      <c r="L252" s="7">
        <v>38930</v>
      </c>
      <c r="M252">
        <v>46.1</v>
      </c>
      <c r="N252" s="3">
        <f t="shared" si="23"/>
        <v>56.441499999999991</v>
      </c>
      <c r="O252" s="7">
        <v>38961</v>
      </c>
      <c r="P252">
        <v>7.49</v>
      </c>
      <c r="Q252" s="3">
        <f t="shared" si="24"/>
        <v>-0.73364999999999903</v>
      </c>
      <c r="R252" s="7">
        <v>38991</v>
      </c>
      <c r="S252">
        <v>9.23</v>
      </c>
      <c r="T252" s="3">
        <f t="shared" si="25"/>
        <v>7.8564500000000015</v>
      </c>
    </row>
    <row r="253" spans="2:20" x14ac:dyDescent="0.35">
      <c r="B253">
        <f t="shared" si="26"/>
        <v>2006</v>
      </c>
      <c r="C253" s="7">
        <v>38839</v>
      </c>
      <c r="D253">
        <v>72.8</v>
      </c>
      <c r="E253" s="3">
        <f t="shared" si="27"/>
        <v>99.141999999999996</v>
      </c>
      <c r="F253" s="7">
        <v>38870</v>
      </c>
      <c r="G253">
        <v>41.5</v>
      </c>
      <c r="H253" s="3">
        <f t="shared" si="21"/>
        <v>47.562499999999993</v>
      </c>
      <c r="I253" s="7">
        <v>38900</v>
      </c>
      <c r="J253">
        <v>43.4</v>
      </c>
      <c r="K253" s="3">
        <f t="shared" si="22"/>
        <v>49.300999999999995</v>
      </c>
      <c r="L253" s="7">
        <v>38931</v>
      </c>
      <c r="M253">
        <v>37.6</v>
      </c>
      <c r="N253" s="3">
        <f t="shared" si="23"/>
        <v>42.713999999999999</v>
      </c>
      <c r="O253" s="7">
        <v>38962</v>
      </c>
      <c r="P253">
        <v>6.89</v>
      </c>
      <c r="Q253" s="3">
        <f t="shared" si="24"/>
        <v>-1.7026500000000002</v>
      </c>
      <c r="R253" s="7">
        <v>38992</v>
      </c>
      <c r="S253">
        <v>16.7</v>
      </c>
      <c r="T253" s="3">
        <f t="shared" si="25"/>
        <v>19.920499999999997</v>
      </c>
    </row>
    <row r="254" spans="2:20" x14ac:dyDescent="0.35">
      <c r="B254">
        <f t="shared" si="26"/>
        <v>2006</v>
      </c>
      <c r="C254" s="7">
        <v>38840</v>
      </c>
      <c r="D254">
        <v>93.8</v>
      </c>
      <c r="E254" s="3">
        <f t="shared" si="27"/>
        <v>133.05699999999999</v>
      </c>
      <c r="F254" s="7">
        <v>38871</v>
      </c>
      <c r="G254">
        <v>47.4</v>
      </c>
      <c r="H254" s="3">
        <f t="shared" si="21"/>
        <v>57.091000000000001</v>
      </c>
      <c r="I254" s="7">
        <v>38901</v>
      </c>
      <c r="J254">
        <v>40.299999999999997</v>
      </c>
      <c r="K254" s="3">
        <f t="shared" si="22"/>
        <v>44.294499999999992</v>
      </c>
      <c r="L254" s="7">
        <v>38932</v>
      </c>
      <c r="M254">
        <v>46.8</v>
      </c>
      <c r="N254" s="3">
        <f t="shared" si="23"/>
        <v>57.571999999999989</v>
      </c>
      <c r="O254" s="7">
        <v>38963</v>
      </c>
      <c r="P254">
        <v>6.67</v>
      </c>
      <c r="Q254" s="3">
        <f t="shared" si="24"/>
        <v>-2.0579499999999999</v>
      </c>
      <c r="R254" s="7">
        <v>38993</v>
      </c>
      <c r="S254">
        <v>19</v>
      </c>
      <c r="T254" s="3">
        <f t="shared" si="25"/>
        <v>23.634999999999998</v>
      </c>
    </row>
    <row r="255" spans="2:20" x14ac:dyDescent="0.35">
      <c r="B255">
        <f t="shared" si="26"/>
        <v>2006</v>
      </c>
      <c r="C255" s="7">
        <v>38841</v>
      </c>
      <c r="D255">
        <v>89.4</v>
      </c>
      <c r="E255" s="3">
        <f t="shared" si="27"/>
        <v>125.95099999999999</v>
      </c>
      <c r="F255" s="7">
        <v>38872</v>
      </c>
      <c r="G255">
        <v>161</v>
      </c>
      <c r="H255" s="3">
        <f t="shared" si="21"/>
        <v>240.55499999999998</v>
      </c>
      <c r="I255" s="7">
        <v>38902</v>
      </c>
      <c r="J255">
        <v>35.200000000000003</v>
      </c>
      <c r="K255" s="3">
        <f t="shared" si="22"/>
        <v>36.058000000000007</v>
      </c>
      <c r="L255" s="7">
        <v>38933</v>
      </c>
      <c r="M255">
        <v>40</v>
      </c>
      <c r="N255" s="3">
        <f t="shared" si="23"/>
        <v>46.589999999999989</v>
      </c>
      <c r="O255" s="7">
        <v>38964</v>
      </c>
      <c r="P255">
        <v>16.7</v>
      </c>
      <c r="Q255" s="3">
        <f t="shared" si="24"/>
        <v>14.140499999999998</v>
      </c>
      <c r="R255" s="7">
        <v>38994</v>
      </c>
      <c r="S255">
        <v>17</v>
      </c>
      <c r="T255" s="3">
        <f t="shared" si="25"/>
        <v>20.404999999999998</v>
      </c>
    </row>
    <row r="256" spans="2:20" x14ac:dyDescent="0.35">
      <c r="B256">
        <f t="shared" si="26"/>
        <v>2006</v>
      </c>
      <c r="C256" s="7">
        <v>38842</v>
      </c>
      <c r="D256">
        <v>74.400000000000006</v>
      </c>
      <c r="E256" s="3">
        <f t="shared" si="27"/>
        <v>101.726</v>
      </c>
      <c r="F256" s="7">
        <v>38873</v>
      </c>
      <c r="G256">
        <v>309</v>
      </c>
      <c r="H256" s="3">
        <f t="shared" si="21"/>
        <v>479.57500000000005</v>
      </c>
      <c r="I256" s="7">
        <v>38903</v>
      </c>
      <c r="J256">
        <v>32.5</v>
      </c>
      <c r="K256" s="3">
        <f t="shared" si="22"/>
        <v>31.697499999999998</v>
      </c>
      <c r="L256" s="7">
        <v>38934</v>
      </c>
      <c r="M256">
        <v>36.200000000000003</v>
      </c>
      <c r="N256" s="3">
        <f t="shared" si="23"/>
        <v>40.453000000000003</v>
      </c>
      <c r="O256" s="7">
        <v>38965</v>
      </c>
      <c r="P256">
        <v>16.100000000000001</v>
      </c>
      <c r="Q256" s="3">
        <f t="shared" si="24"/>
        <v>13.171500000000004</v>
      </c>
      <c r="R256" s="7">
        <v>38995</v>
      </c>
      <c r="S256">
        <v>18.2</v>
      </c>
      <c r="T256" s="3">
        <f t="shared" si="25"/>
        <v>22.342999999999996</v>
      </c>
    </row>
    <row r="257" spans="2:20" x14ac:dyDescent="0.35">
      <c r="B257">
        <f t="shared" si="26"/>
        <v>2006</v>
      </c>
      <c r="C257" s="7">
        <v>38843</v>
      </c>
      <c r="D257">
        <v>63</v>
      </c>
      <c r="E257" s="3">
        <f t="shared" si="27"/>
        <v>83.314999999999998</v>
      </c>
      <c r="F257" s="7">
        <v>38874</v>
      </c>
      <c r="G257">
        <v>279</v>
      </c>
      <c r="H257" s="3">
        <f t="shared" si="21"/>
        <v>431.125</v>
      </c>
      <c r="I257" s="7">
        <v>38904</v>
      </c>
      <c r="J257">
        <v>29.2</v>
      </c>
      <c r="K257" s="3">
        <f t="shared" si="22"/>
        <v>26.368000000000002</v>
      </c>
      <c r="L257" s="7">
        <v>38935</v>
      </c>
      <c r="M257">
        <v>30.2</v>
      </c>
      <c r="N257" s="3">
        <f t="shared" si="23"/>
        <v>30.762999999999995</v>
      </c>
      <c r="O257" s="7">
        <v>38966</v>
      </c>
      <c r="P257">
        <v>13</v>
      </c>
      <c r="Q257" s="3">
        <f t="shared" si="24"/>
        <v>8.1650000000000009</v>
      </c>
      <c r="R257" s="7">
        <v>38996</v>
      </c>
      <c r="S257">
        <v>15.8</v>
      </c>
      <c r="T257" s="3">
        <f t="shared" si="25"/>
        <v>18.466999999999999</v>
      </c>
    </row>
    <row r="258" spans="2:20" x14ac:dyDescent="0.35">
      <c r="B258">
        <f t="shared" si="26"/>
        <v>2006</v>
      </c>
      <c r="C258" s="7">
        <v>38844</v>
      </c>
      <c r="D258">
        <v>54.9</v>
      </c>
      <c r="E258" s="3">
        <f t="shared" si="27"/>
        <v>70.233499999999992</v>
      </c>
      <c r="F258" s="7">
        <v>38875</v>
      </c>
      <c r="G258">
        <v>188</v>
      </c>
      <c r="H258" s="3">
        <f t="shared" si="21"/>
        <v>284.16000000000003</v>
      </c>
      <c r="I258" s="7">
        <v>38905</v>
      </c>
      <c r="J258">
        <v>26.9</v>
      </c>
      <c r="K258" s="3">
        <f t="shared" si="22"/>
        <v>22.653500000000001</v>
      </c>
      <c r="L258" s="7">
        <v>38936</v>
      </c>
      <c r="M258">
        <v>25.3</v>
      </c>
      <c r="N258" s="3">
        <f t="shared" si="23"/>
        <v>22.849500000000003</v>
      </c>
      <c r="O258" s="7">
        <v>38967</v>
      </c>
      <c r="P258">
        <v>12.3</v>
      </c>
      <c r="Q258" s="3">
        <f t="shared" si="24"/>
        <v>7.0344999999999995</v>
      </c>
      <c r="R258" s="7">
        <v>38997</v>
      </c>
      <c r="S258">
        <v>14.1</v>
      </c>
      <c r="T258" s="3">
        <f t="shared" si="25"/>
        <v>15.721499999999999</v>
      </c>
    </row>
    <row r="259" spans="2:20" x14ac:dyDescent="0.35">
      <c r="B259">
        <f t="shared" si="26"/>
        <v>2006</v>
      </c>
      <c r="C259" s="7">
        <v>38845</v>
      </c>
      <c r="D259">
        <v>46.9</v>
      </c>
      <c r="E259" s="3">
        <f t="shared" si="27"/>
        <v>57.313499999999998</v>
      </c>
      <c r="F259" s="7">
        <v>38876</v>
      </c>
      <c r="G259">
        <v>171</v>
      </c>
      <c r="H259" s="3">
        <f t="shared" si="21"/>
        <v>256.70500000000004</v>
      </c>
      <c r="I259" s="7">
        <v>38906</v>
      </c>
      <c r="J259">
        <v>23.9</v>
      </c>
      <c r="K259" s="3">
        <f t="shared" si="22"/>
        <v>17.808499999999995</v>
      </c>
      <c r="L259" s="7">
        <v>38937</v>
      </c>
      <c r="M259">
        <v>23.5</v>
      </c>
      <c r="N259" s="3">
        <f t="shared" si="23"/>
        <v>19.942499999999999</v>
      </c>
      <c r="O259" s="7">
        <v>38968</v>
      </c>
      <c r="P259">
        <v>11.6</v>
      </c>
      <c r="Q259" s="3">
        <f t="shared" si="24"/>
        <v>5.9039999999999981</v>
      </c>
      <c r="R259" s="7">
        <v>38998</v>
      </c>
      <c r="S259">
        <v>12.8</v>
      </c>
      <c r="T259" s="3">
        <f t="shared" si="25"/>
        <v>13.622</v>
      </c>
    </row>
    <row r="260" spans="2:20" x14ac:dyDescent="0.35">
      <c r="B260">
        <f t="shared" si="26"/>
        <v>2006</v>
      </c>
      <c r="C260" s="7">
        <v>38846</v>
      </c>
      <c r="D260">
        <v>42.1</v>
      </c>
      <c r="E260" s="3">
        <f t="shared" si="27"/>
        <v>49.561500000000002</v>
      </c>
      <c r="F260" s="7">
        <v>38877</v>
      </c>
      <c r="G260">
        <v>207</v>
      </c>
      <c r="H260" s="3">
        <f t="shared" ref="H260:H323" si="28">IF(ISBLANK(G260),"",(G260*H$3)+H$2)</f>
        <v>314.84500000000003</v>
      </c>
      <c r="I260" s="7">
        <v>38907</v>
      </c>
      <c r="J260">
        <v>21.5</v>
      </c>
      <c r="K260" s="3">
        <f t="shared" ref="K260:K323" si="29">IF(ISBLANK(J260),"",(J260*K$3)+K$2)</f>
        <v>13.932499999999997</v>
      </c>
      <c r="L260" s="7">
        <v>38938</v>
      </c>
      <c r="M260">
        <v>20.7</v>
      </c>
      <c r="N260" s="3">
        <f t="shared" ref="N260:N323" si="30">IF(ISBLANK(M260),"",(M260*N$3)+N$2)</f>
        <v>15.420500000000001</v>
      </c>
      <c r="O260" s="7">
        <v>38969</v>
      </c>
      <c r="P260">
        <v>14.2</v>
      </c>
      <c r="Q260" s="3">
        <f t="shared" ref="Q260:Q323" si="31">IF(ISBLANK(P260),"",(P260*Q$3)+Q$2)</f>
        <v>10.103</v>
      </c>
      <c r="R260" s="7">
        <v>38999</v>
      </c>
      <c r="S260">
        <v>11.6</v>
      </c>
      <c r="T260" s="3">
        <f t="shared" ref="T260:T323" si="32">IF(ISBLANK(S260),"",(S260*T$3)+T$2)</f>
        <v>11.683999999999997</v>
      </c>
    </row>
    <row r="261" spans="2:20" x14ac:dyDescent="0.35">
      <c r="B261">
        <f t="shared" ref="B261:B324" si="33">YEAR(L261)</f>
        <v>2006</v>
      </c>
      <c r="C261" s="7">
        <v>38847</v>
      </c>
      <c r="D261">
        <v>46.8</v>
      </c>
      <c r="E261" s="3">
        <f t="shared" ref="E261:E324" si="34">IF(ISBLANK(D261),"",(D261*E$3)+E$2)</f>
        <v>57.151999999999994</v>
      </c>
      <c r="F261" s="7">
        <v>38878</v>
      </c>
      <c r="G261">
        <v>322</v>
      </c>
      <c r="H261" s="3">
        <f t="shared" si="28"/>
        <v>500.57</v>
      </c>
      <c r="I261" s="7">
        <v>38908</v>
      </c>
      <c r="J261">
        <v>19.5</v>
      </c>
      <c r="K261" s="3">
        <f t="shared" si="29"/>
        <v>10.702500000000001</v>
      </c>
      <c r="L261" s="7">
        <v>38939</v>
      </c>
      <c r="M261">
        <v>18.8</v>
      </c>
      <c r="N261" s="3">
        <f t="shared" si="30"/>
        <v>12.352</v>
      </c>
      <c r="O261" s="7">
        <v>38970</v>
      </c>
      <c r="P261">
        <v>43</v>
      </c>
      <c r="Q261" s="3">
        <f t="shared" si="31"/>
        <v>56.614999999999995</v>
      </c>
      <c r="R261" s="7">
        <v>39000</v>
      </c>
      <c r="S261">
        <v>10.7</v>
      </c>
      <c r="T261" s="3">
        <f t="shared" si="32"/>
        <v>10.230499999999999</v>
      </c>
    </row>
    <row r="262" spans="2:20" x14ac:dyDescent="0.35">
      <c r="B262">
        <f t="shared" si="33"/>
        <v>2006</v>
      </c>
      <c r="C262" s="7">
        <v>38848</v>
      </c>
      <c r="D262">
        <v>73</v>
      </c>
      <c r="E262" s="3">
        <f t="shared" si="34"/>
        <v>99.465000000000003</v>
      </c>
      <c r="F262" s="7">
        <v>38879</v>
      </c>
      <c r="G262">
        <v>424</v>
      </c>
      <c r="H262" s="3">
        <f t="shared" si="28"/>
        <v>665.3</v>
      </c>
      <c r="I262" s="7">
        <v>38909</v>
      </c>
      <c r="J262">
        <v>19</v>
      </c>
      <c r="K262" s="3">
        <f t="shared" si="29"/>
        <v>9.8949999999999996</v>
      </c>
      <c r="L262" s="7">
        <v>38940</v>
      </c>
      <c r="M262">
        <v>19.100000000000001</v>
      </c>
      <c r="N262" s="3">
        <f t="shared" si="30"/>
        <v>12.836500000000001</v>
      </c>
      <c r="O262" s="7">
        <v>38971</v>
      </c>
      <c r="P262">
        <v>35.9</v>
      </c>
      <c r="Q262" s="3">
        <f t="shared" si="31"/>
        <v>45.148499999999999</v>
      </c>
      <c r="R262" s="7">
        <v>39001</v>
      </c>
      <c r="S262">
        <v>9.99</v>
      </c>
      <c r="T262" s="3">
        <f t="shared" si="32"/>
        <v>9.0838499999999982</v>
      </c>
    </row>
    <row r="263" spans="2:20" x14ac:dyDescent="0.35">
      <c r="B263">
        <f t="shared" si="33"/>
        <v>2006</v>
      </c>
      <c r="C263" s="7">
        <v>38849</v>
      </c>
      <c r="D263">
        <v>102</v>
      </c>
      <c r="E263" s="3">
        <f t="shared" si="34"/>
        <v>146.29999999999998</v>
      </c>
      <c r="F263" s="7">
        <v>38880</v>
      </c>
      <c r="G263">
        <v>332</v>
      </c>
      <c r="H263" s="3">
        <f t="shared" si="28"/>
        <v>516.71999999999991</v>
      </c>
      <c r="I263" s="7">
        <v>38910</v>
      </c>
      <c r="J263">
        <v>19.399999999999999</v>
      </c>
      <c r="K263" s="3">
        <f t="shared" si="29"/>
        <v>10.540999999999997</v>
      </c>
      <c r="L263" s="7">
        <v>38941</v>
      </c>
      <c r="M263">
        <v>17.399999999999999</v>
      </c>
      <c r="N263" s="3">
        <f t="shared" si="30"/>
        <v>10.090999999999998</v>
      </c>
      <c r="O263" s="7">
        <v>38972</v>
      </c>
      <c r="P263">
        <v>29.4</v>
      </c>
      <c r="Q263" s="3">
        <f t="shared" si="31"/>
        <v>34.650999999999996</v>
      </c>
      <c r="R263" s="7">
        <v>39002</v>
      </c>
      <c r="S263">
        <v>14.6</v>
      </c>
      <c r="T263" s="3">
        <f t="shared" si="32"/>
        <v>16.529</v>
      </c>
    </row>
    <row r="264" spans="2:20" x14ac:dyDescent="0.35">
      <c r="B264">
        <f t="shared" si="33"/>
        <v>2006</v>
      </c>
      <c r="C264" s="7">
        <v>38850</v>
      </c>
      <c r="D264">
        <v>114</v>
      </c>
      <c r="E264" s="3">
        <f t="shared" si="34"/>
        <v>165.67999999999998</v>
      </c>
      <c r="F264" s="7">
        <v>38881</v>
      </c>
      <c r="G264">
        <v>231</v>
      </c>
      <c r="H264" s="3">
        <f t="shared" si="28"/>
        <v>353.60500000000002</v>
      </c>
      <c r="I264" s="7">
        <v>38911</v>
      </c>
      <c r="J264">
        <v>26.9</v>
      </c>
      <c r="K264" s="3">
        <f t="shared" si="29"/>
        <v>22.653500000000001</v>
      </c>
      <c r="L264" s="7">
        <v>38942</v>
      </c>
      <c r="M264">
        <v>16.100000000000001</v>
      </c>
      <c r="N264" s="3">
        <f t="shared" si="30"/>
        <v>7.991500000000002</v>
      </c>
      <c r="O264" s="7">
        <v>38973</v>
      </c>
      <c r="P264">
        <v>22.8</v>
      </c>
      <c r="Q264" s="3">
        <f t="shared" si="31"/>
        <v>23.992000000000004</v>
      </c>
      <c r="R264" s="7">
        <v>39003</v>
      </c>
      <c r="S264">
        <v>17.5</v>
      </c>
      <c r="T264" s="3">
        <f t="shared" si="32"/>
        <v>21.212499999999999</v>
      </c>
    </row>
    <row r="265" spans="2:20" x14ac:dyDescent="0.35">
      <c r="B265">
        <f t="shared" si="33"/>
        <v>2006</v>
      </c>
      <c r="C265" s="7">
        <v>38851</v>
      </c>
      <c r="D265">
        <v>97.5</v>
      </c>
      <c r="E265" s="3">
        <f t="shared" si="34"/>
        <v>139.0325</v>
      </c>
      <c r="F265" s="7">
        <v>38882</v>
      </c>
      <c r="G265">
        <v>192</v>
      </c>
      <c r="H265" s="3">
        <f t="shared" si="28"/>
        <v>290.62</v>
      </c>
      <c r="I265" s="7">
        <v>38912</v>
      </c>
      <c r="J265">
        <v>24.1</v>
      </c>
      <c r="K265" s="3">
        <f t="shared" si="29"/>
        <v>18.131500000000003</v>
      </c>
      <c r="L265" s="7">
        <v>38943</v>
      </c>
      <c r="M265">
        <v>14.6</v>
      </c>
      <c r="N265" s="3">
        <f t="shared" si="30"/>
        <v>5.5689999999999991</v>
      </c>
      <c r="O265" s="7">
        <v>38974</v>
      </c>
      <c r="P265">
        <v>18.8</v>
      </c>
      <c r="Q265" s="3">
        <f t="shared" si="31"/>
        <v>17.532000000000004</v>
      </c>
      <c r="R265" s="7">
        <v>39004</v>
      </c>
      <c r="S265">
        <v>15.4</v>
      </c>
      <c r="T265" s="3">
        <f t="shared" si="32"/>
        <v>17.820999999999998</v>
      </c>
    </row>
    <row r="266" spans="2:20" x14ac:dyDescent="0.35">
      <c r="B266">
        <f t="shared" si="33"/>
        <v>2006</v>
      </c>
      <c r="C266" s="7">
        <v>38852</v>
      </c>
      <c r="D266">
        <v>78</v>
      </c>
      <c r="E266" s="3">
        <f t="shared" si="34"/>
        <v>107.53999999999999</v>
      </c>
      <c r="F266" s="7">
        <v>38883</v>
      </c>
      <c r="G266">
        <v>190</v>
      </c>
      <c r="H266" s="3">
        <f t="shared" si="28"/>
        <v>287.39000000000004</v>
      </c>
      <c r="I266" s="7">
        <v>38913</v>
      </c>
      <c r="J266">
        <v>21.8</v>
      </c>
      <c r="K266" s="3">
        <f t="shared" si="29"/>
        <v>14.417000000000002</v>
      </c>
      <c r="L266" s="7">
        <v>38944</v>
      </c>
      <c r="M266">
        <v>13.4</v>
      </c>
      <c r="N266" s="3">
        <f t="shared" si="30"/>
        <v>3.6310000000000002</v>
      </c>
      <c r="O266" s="7">
        <v>38975</v>
      </c>
      <c r="P266">
        <v>16.7</v>
      </c>
      <c r="Q266" s="3">
        <f t="shared" si="31"/>
        <v>14.140499999999998</v>
      </c>
      <c r="R266" s="7">
        <v>39005</v>
      </c>
      <c r="S266">
        <v>13.9</v>
      </c>
      <c r="T266" s="3">
        <f t="shared" si="32"/>
        <v>15.398499999999999</v>
      </c>
    </row>
    <row r="267" spans="2:20" x14ac:dyDescent="0.35">
      <c r="B267">
        <f t="shared" si="33"/>
        <v>2006</v>
      </c>
      <c r="C267" s="7">
        <v>38853</v>
      </c>
      <c r="D267">
        <v>80</v>
      </c>
      <c r="E267" s="3">
        <f t="shared" si="34"/>
        <v>110.76999999999998</v>
      </c>
      <c r="F267" s="7">
        <v>38884</v>
      </c>
      <c r="G267">
        <v>155</v>
      </c>
      <c r="H267" s="3">
        <f t="shared" si="28"/>
        <v>230.86499999999998</v>
      </c>
      <c r="I267" s="7">
        <v>38914</v>
      </c>
      <c r="J267">
        <v>19.399999999999999</v>
      </c>
      <c r="K267" s="3">
        <f t="shared" si="29"/>
        <v>10.540999999999997</v>
      </c>
      <c r="L267" s="7">
        <v>38945</v>
      </c>
      <c r="M267">
        <v>12.8</v>
      </c>
      <c r="N267" s="3">
        <f t="shared" si="30"/>
        <v>2.661999999999999</v>
      </c>
      <c r="O267" s="7">
        <v>38976</v>
      </c>
      <c r="P267">
        <v>14.9</v>
      </c>
      <c r="Q267" s="3">
        <f t="shared" si="31"/>
        <v>11.233500000000001</v>
      </c>
      <c r="R267" s="7">
        <v>39006</v>
      </c>
      <c r="S267">
        <v>12.9</v>
      </c>
      <c r="T267" s="3">
        <f t="shared" si="32"/>
        <v>13.7835</v>
      </c>
    </row>
    <row r="268" spans="2:20" x14ac:dyDescent="0.35">
      <c r="B268">
        <f t="shared" si="33"/>
        <v>2006</v>
      </c>
      <c r="C268" s="7">
        <v>38854</v>
      </c>
      <c r="D268">
        <v>122</v>
      </c>
      <c r="E268" s="3">
        <f t="shared" si="34"/>
        <v>178.6</v>
      </c>
      <c r="F268" s="7">
        <v>38885</v>
      </c>
      <c r="G268">
        <v>121</v>
      </c>
      <c r="H268" s="3">
        <f t="shared" si="28"/>
        <v>175.95499999999998</v>
      </c>
      <c r="I268" s="7">
        <v>38915</v>
      </c>
      <c r="J268">
        <v>17.899999999999999</v>
      </c>
      <c r="K268" s="3">
        <f t="shared" si="29"/>
        <v>8.1184999999999974</v>
      </c>
      <c r="L268" s="7">
        <v>38946</v>
      </c>
      <c r="M268">
        <v>11.3</v>
      </c>
      <c r="N268" s="3">
        <f t="shared" si="30"/>
        <v>0.2394999999999996</v>
      </c>
      <c r="O268" s="7">
        <v>38977</v>
      </c>
      <c r="P268">
        <v>13</v>
      </c>
      <c r="Q268" s="3">
        <f t="shared" si="31"/>
        <v>8.1650000000000009</v>
      </c>
      <c r="R268" s="7">
        <v>39007</v>
      </c>
      <c r="S268">
        <v>11.9</v>
      </c>
      <c r="T268" s="3">
        <f t="shared" si="32"/>
        <v>12.168499999999998</v>
      </c>
    </row>
    <row r="269" spans="2:20" x14ac:dyDescent="0.35">
      <c r="B269">
        <f t="shared" si="33"/>
        <v>2006</v>
      </c>
      <c r="C269" s="7">
        <v>38855</v>
      </c>
      <c r="D269">
        <v>125</v>
      </c>
      <c r="E269" s="3">
        <f t="shared" si="34"/>
        <v>183.44499999999999</v>
      </c>
      <c r="F269" s="7">
        <v>38886</v>
      </c>
      <c r="G269">
        <v>98.6</v>
      </c>
      <c r="H269" s="3">
        <f t="shared" si="28"/>
        <v>139.77899999999997</v>
      </c>
      <c r="I269" s="7">
        <v>38916</v>
      </c>
      <c r="J269">
        <v>18</v>
      </c>
      <c r="K269" s="3">
        <f t="shared" si="29"/>
        <v>8.2800000000000011</v>
      </c>
      <c r="L269" s="7">
        <v>38947</v>
      </c>
      <c r="M269">
        <v>9.68</v>
      </c>
      <c r="N269" s="3">
        <f t="shared" si="30"/>
        <v>-2.3768000000000029</v>
      </c>
      <c r="O269" s="7">
        <v>38978</v>
      </c>
      <c r="P269">
        <v>11.3</v>
      </c>
      <c r="Q269" s="3">
        <f t="shared" si="31"/>
        <v>5.4195000000000011</v>
      </c>
      <c r="R269" s="7">
        <v>39008</v>
      </c>
      <c r="S269">
        <v>25.9</v>
      </c>
      <c r="T269" s="3">
        <f t="shared" si="32"/>
        <v>34.778500000000001</v>
      </c>
    </row>
    <row r="270" spans="2:20" x14ac:dyDescent="0.35">
      <c r="B270">
        <f t="shared" si="33"/>
        <v>2006</v>
      </c>
      <c r="C270" s="7">
        <v>38856</v>
      </c>
      <c r="D270">
        <v>120</v>
      </c>
      <c r="E270" s="3">
        <f t="shared" si="34"/>
        <v>175.37</v>
      </c>
      <c r="F270" s="7">
        <v>38887</v>
      </c>
      <c r="G270">
        <v>84.1</v>
      </c>
      <c r="H270" s="3">
        <f t="shared" si="28"/>
        <v>116.36149999999998</v>
      </c>
      <c r="I270" s="7">
        <v>38917</v>
      </c>
      <c r="J270">
        <v>19</v>
      </c>
      <c r="K270" s="3">
        <f t="shared" si="29"/>
        <v>9.8949999999999996</v>
      </c>
      <c r="L270" s="7">
        <v>38948</v>
      </c>
      <c r="M270">
        <v>7.72</v>
      </c>
      <c r="N270" s="3">
        <f t="shared" si="30"/>
        <v>-5.5422000000000029</v>
      </c>
      <c r="O270" s="7">
        <v>38979</v>
      </c>
      <c r="P270">
        <v>10.1</v>
      </c>
      <c r="Q270" s="3">
        <f t="shared" si="31"/>
        <v>3.4814999999999987</v>
      </c>
      <c r="R270" s="7">
        <v>39009</v>
      </c>
      <c r="S270">
        <v>37.5</v>
      </c>
      <c r="T270" s="3">
        <f t="shared" si="32"/>
        <v>53.512500000000003</v>
      </c>
    </row>
    <row r="271" spans="2:20" x14ac:dyDescent="0.35">
      <c r="B271">
        <f t="shared" si="33"/>
        <v>2006</v>
      </c>
      <c r="C271" s="7">
        <v>38857</v>
      </c>
      <c r="D271">
        <v>156</v>
      </c>
      <c r="E271" s="3">
        <f t="shared" si="34"/>
        <v>233.51</v>
      </c>
      <c r="F271" s="7">
        <v>38888</v>
      </c>
      <c r="G271">
        <v>72.900000000000006</v>
      </c>
      <c r="H271" s="3">
        <f t="shared" si="28"/>
        <v>98.273500000000013</v>
      </c>
      <c r="I271" s="7">
        <v>38918</v>
      </c>
      <c r="J271">
        <v>16.3</v>
      </c>
      <c r="K271" s="3">
        <f t="shared" si="29"/>
        <v>5.5345000000000013</v>
      </c>
      <c r="L271" s="7">
        <v>38949</v>
      </c>
      <c r="M271">
        <v>12.1</v>
      </c>
      <c r="N271" s="3">
        <f t="shared" si="30"/>
        <v>1.5314999999999976</v>
      </c>
      <c r="O271" s="7">
        <v>38980</v>
      </c>
      <c r="P271">
        <v>10.9</v>
      </c>
      <c r="Q271" s="3">
        <f t="shared" si="31"/>
        <v>4.7735000000000003</v>
      </c>
      <c r="R271" s="7">
        <v>39010</v>
      </c>
      <c r="S271">
        <v>39.4</v>
      </c>
      <c r="T271" s="3">
        <f t="shared" si="32"/>
        <v>56.581000000000003</v>
      </c>
    </row>
    <row r="272" spans="2:20" x14ac:dyDescent="0.35">
      <c r="B272">
        <f t="shared" si="33"/>
        <v>2006</v>
      </c>
      <c r="C272" s="7">
        <v>38858</v>
      </c>
      <c r="D272">
        <v>141</v>
      </c>
      <c r="E272" s="3">
        <f t="shared" si="34"/>
        <v>209.285</v>
      </c>
      <c r="F272" s="7">
        <v>38889</v>
      </c>
      <c r="G272">
        <v>63</v>
      </c>
      <c r="H272" s="3">
        <f t="shared" si="28"/>
        <v>82.284999999999997</v>
      </c>
      <c r="I272" s="7">
        <v>38919</v>
      </c>
      <c r="J272">
        <v>18.399999999999999</v>
      </c>
      <c r="K272" s="3">
        <f t="shared" si="29"/>
        <v>8.9259999999999984</v>
      </c>
      <c r="L272" s="7">
        <v>38950</v>
      </c>
      <c r="M272">
        <v>20.7</v>
      </c>
      <c r="N272" s="3">
        <f t="shared" si="30"/>
        <v>15.420500000000001</v>
      </c>
      <c r="O272" s="7">
        <v>38981</v>
      </c>
      <c r="P272">
        <v>10.6</v>
      </c>
      <c r="Q272" s="3">
        <f t="shared" si="31"/>
        <v>4.2889999999999997</v>
      </c>
      <c r="R272" s="7">
        <v>39011</v>
      </c>
      <c r="S272">
        <v>107</v>
      </c>
      <c r="T272" s="3">
        <f t="shared" si="32"/>
        <v>165.755</v>
      </c>
    </row>
    <row r="273" spans="2:20" x14ac:dyDescent="0.35">
      <c r="B273">
        <f t="shared" si="33"/>
        <v>2006</v>
      </c>
      <c r="C273" s="7">
        <v>38859</v>
      </c>
      <c r="D273">
        <v>122</v>
      </c>
      <c r="E273" s="3">
        <f t="shared" si="34"/>
        <v>178.6</v>
      </c>
      <c r="F273" s="7">
        <v>38890</v>
      </c>
      <c r="G273">
        <v>53.4</v>
      </c>
      <c r="H273" s="3">
        <f t="shared" si="28"/>
        <v>66.781000000000006</v>
      </c>
      <c r="I273" s="7">
        <v>38920</v>
      </c>
      <c r="J273">
        <v>22.2</v>
      </c>
      <c r="K273" s="3">
        <f t="shared" si="29"/>
        <v>15.063000000000002</v>
      </c>
      <c r="L273" s="7">
        <v>38951</v>
      </c>
      <c r="M273">
        <v>21.5</v>
      </c>
      <c r="N273" s="3">
        <f t="shared" si="30"/>
        <v>16.712499999999995</v>
      </c>
      <c r="O273" s="7">
        <v>38982</v>
      </c>
      <c r="P273">
        <v>9.3000000000000007</v>
      </c>
      <c r="Q273" s="3">
        <f t="shared" si="31"/>
        <v>2.1895000000000007</v>
      </c>
      <c r="R273" s="7">
        <v>39012</v>
      </c>
      <c r="S273">
        <v>92.4</v>
      </c>
      <c r="T273" s="3">
        <f t="shared" si="32"/>
        <v>142.17599999999999</v>
      </c>
    </row>
    <row r="274" spans="2:20" x14ac:dyDescent="0.35">
      <c r="B274">
        <f t="shared" si="33"/>
        <v>2006</v>
      </c>
      <c r="C274" s="7">
        <v>38860</v>
      </c>
      <c r="D274">
        <v>105</v>
      </c>
      <c r="E274" s="3">
        <f t="shared" si="34"/>
        <v>151.14499999999998</v>
      </c>
      <c r="F274" s="7">
        <v>38891</v>
      </c>
      <c r="G274">
        <v>49.1</v>
      </c>
      <c r="H274" s="3">
        <f t="shared" si="28"/>
        <v>59.836500000000008</v>
      </c>
      <c r="I274" s="7">
        <v>38921</v>
      </c>
      <c r="J274">
        <v>57.2</v>
      </c>
      <c r="K274" s="3">
        <f t="shared" si="29"/>
        <v>71.587999999999994</v>
      </c>
      <c r="L274" s="7">
        <v>38952</v>
      </c>
      <c r="M274">
        <v>19.600000000000001</v>
      </c>
      <c r="N274" s="3">
        <f t="shared" si="30"/>
        <v>13.644000000000002</v>
      </c>
      <c r="O274" s="7">
        <v>38983</v>
      </c>
      <c r="P274">
        <v>9.8699999999999992</v>
      </c>
      <c r="Q274" s="3">
        <f t="shared" si="31"/>
        <v>3.1100499999999993</v>
      </c>
      <c r="R274" s="7">
        <v>39013</v>
      </c>
      <c r="S274">
        <v>71.599999999999994</v>
      </c>
      <c r="T274" s="3">
        <f t="shared" si="32"/>
        <v>108.58399999999999</v>
      </c>
    </row>
    <row r="275" spans="2:20" x14ac:dyDescent="0.35">
      <c r="B275">
        <f t="shared" si="33"/>
        <v>2006</v>
      </c>
      <c r="C275" s="7">
        <v>38861</v>
      </c>
      <c r="D275">
        <v>88</v>
      </c>
      <c r="E275" s="3">
        <f t="shared" si="34"/>
        <v>123.69</v>
      </c>
      <c r="F275" s="7">
        <v>38892</v>
      </c>
      <c r="G275">
        <v>54.9</v>
      </c>
      <c r="H275" s="3">
        <f t="shared" si="28"/>
        <v>69.203499999999991</v>
      </c>
      <c r="I275" s="7">
        <v>38922</v>
      </c>
      <c r="J275">
        <v>66</v>
      </c>
      <c r="K275" s="3">
        <f t="shared" si="29"/>
        <v>85.800000000000011</v>
      </c>
      <c r="L275" s="7">
        <v>38953</v>
      </c>
      <c r="M275">
        <v>17</v>
      </c>
      <c r="N275" s="3">
        <f t="shared" si="30"/>
        <v>9.4449999999999967</v>
      </c>
      <c r="O275" s="7">
        <v>38984</v>
      </c>
      <c r="P275">
        <v>11.8</v>
      </c>
      <c r="Q275" s="3">
        <f t="shared" si="31"/>
        <v>6.2270000000000021</v>
      </c>
      <c r="R275" s="7">
        <v>39014</v>
      </c>
      <c r="S275">
        <v>65.5</v>
      </c>
      <c r="T275" s="3">
        <f t="shared" si="32"/>
        <v>98.732500000000002</v>
      </c>
    </row>
    <row r="276" spans="2:20" x14ac:dyDescent="0.35">
      <c r="B276">
        <f t="shared" si="33"/>
        <v>2006</v>
      </c>
      <c r="C276" s="7">
        <v>38862</v>
      </c>
      <c r="D276">
        <v>75.400000000000006</v>
      </c>
      <c r="E276" s="3">
        <f t="shared" si="34"/>
        <v>103.34100000000001</v>
      </c>
      <c r="F276" s="7">
        <v>38893</v>
      </c>
      <c r="G276">
        <v>53.7</v>
      </c>
      <c r="H276" s="3">
        <f t="shared" si="28"/>
        <v>67.265500000000003</v>
      </c>
      <c r="I276" s="7">
        <v>38923</v>
      </c>
      <c r="J276">
        <v>59.7</v>
      </c>
      <c r="K276" s="3">
        <f t="shared" si="29"/>
        <v>75.625500000000017</v>
      </c>
      <c r="L276" s="7">
        <v>38954</v>
      </c>
      <c r="M276">
        <v>14.7</v>
      </c>
      <c r="N276" s="3">
        <f t="shared" si="30"/>
        <v>5.7304999999999957</v>
      </c>
      <c r="O276" s="7">
        <v>38985</v>
      </c>
      <c r="P276">
        <v>11.5</v>
      </c>
      <c r="Q276" s="3">
        <f t="shared" si="31"/>
        <v>5.7425000000000015</v>
      </c>
      <c r="R276" s="7">
        <v>39015</v>
      </c>
      <c r="S276">
        <v>53.8</v>
      </c>
      <c r="T276" s="3">
        <f t="shared" si="32"/>
        <v>79.837000000000003</v>
      </c>
    </row>
    <row r="277" spans="2:20" x14ac:dyDescent="0.35">
      <c r="B277">
        <f t="shared" si="33"/>
        <v>2006</v>
      </c>
      <c r="C277" s="7">
        <v>38863</v>
      </c>
      <c r="D277">
        <v>66.2</v>
      </c>
      <c r="E277" s="3">
        <f t="shared" si="34"/>
        <v>88.483000000000004</v>
      </c>
      <c r="F277" s="7">
        <v>38894</v>
      </c>
      <c r="G277">
        <v>49.8</v>
      </c>
      <c r="H277" s="3">
        <f t="shared" si="28"/>
        <v>60.966999999999992</v>
      </c>
      <c r="I277" s="7">
        <v>38924</v>
      </c>
      <c r="J277">
        <v>46.3</v>
      </c>
      <c r="K277" s="3">
        <f t="shared" si="29"/>
        <v>53.98449999999999</v>
      </c>
      <c r="L277" s="7">
        <v>38955</v>
      </c>
      <c r="M277">
        <v>12.9</v>
      </c>
      <c r="N277" s="3">
        <f t="shared" si="30"/>
        <v>2.8234999999999992</v>
      </c>
      <c r="O277" s="7">
        <v>38986</v>
      </c>
      <c r="P277">
        <v>13</v>
      </c>
      <c r="Q277" s="3">
        <f t="shared" si="31"/>
        <v>8.1650000000000009</v>
      </c>
      <c r="R277" s="7">
        <v>39016</v>
      </c>
      <c r="S277">
        <v>44.6</v>
      </c>
      <c r="T277" s="3">
        <f t="shared" si="32"/>
        <v>64.978999999999999</v>
      </c>
    </row>
    <row r="278" spans="2:20" x14ac:dyDescent="0.35">
      <c r="B278">
        <f t="shared" si="33"/>
        <v>2006</v>
      </c>
      <c r="C278" s="7">
        <v>38864</v>
      </c>
      <c r="D278">
        <v>60.2</v>
      </c>
      <c r="E278" s="3">
        <f t="shared" si="34"/>
        <v>78.793000000000006</v>
      </c>
      <c r="F278" s="7">
        <v>38895</v>
      </c>
      <c r="G278">
        <v>47.5</v>
      </c>
      <c r="H278" s="3">
        <f t="shared" si="28"/>
        <v>57.252500000000005</v>
      </c>
      <c r="I278" s="7">
        <v>38925</v>
      </c>
      <c r="J278">
        <v>36.1</v>
      </c>
      <c r="K278" s="3">
        <f t="shared" si="29"/>
        <v>37.511500000000005</v>
      </c>
      <c r="L278" s="7">
        <v>38956</v>
      </c>
      <c r="M278">
        <v>11.2</v>
      </c>
      <c r="N278" s="3">
        <f t="shared" si="30"/>
        <v>7.799999999999585E-2</v>
      </c>
      <c r="O278" s="7">
        <v>38987</v>
      </c>
      <c r="P278">
        <v>9.07</v>
      </c>
      <c r="Q278" s="3">
        <f t="shared" si="31"/>
        <v>1.8180499999999995</v>
      </c>
      <c r="R278" s="7">
        <v>39017</v>
      </c>
      <c r="S278">
        <v>37.200000000000003</v>
      </c>
      <c r="T278" s="3">
        <f t="shared" si="32"/>
        <v>53.028000000000006</v>
      </c>
    </row>
    <row r="279" spans="2:20" x14ac:dyDescent="0.35">
      <c r="B279">
        <f t="shared" si="33"/>
        <v>2006</v>
      </c>
      <c r="C279" s="7">
        <v>38865</v>
      </c>
      <c r="D279">
        <v>54.9</v>
      </c>
      <c r="E279" s="3">
        <f t="shared" si="34"/>
        <v>70.233499999999992</v>
      </c>
      <c r="F279" s="7">
        <v>38896</v>
      </c>
      <c r="G279">
        <v>43.5</v>
      </c>
      <c r="H279" s="3">
        <f t="shared" si="28"/>
        <v>50.792499999999997</v>
      </c>
      <c r="I279" s="7">
        <v>38926</v>
      </c>
      <c r="J279">
        <v>32.200000000000003</v>
      </c>
      <c r="K279" s="3">
        <f t="shared" si="29"/>
        <v>31.213000000000008</v>
      </c>
      <c r="L279" s="7">
        <v>38957</v>
      </c>
      <c r="M279">
        <v>11</v>
      </c>
      <c r="N279" s="3">
        <f t="shared" si="30"/>
        <v>-0.24500000000000099</v>
      </c>
      <c r="O279" s="7">
        <v>38988</v>
      </c>
      <c r="P279">
        <v>8.27</v>
      </c>
      <c r="Q279" s="3">
        <f t="shared" si="31"/>
        <v>0.52604999999999968</v>
      </c>
      <c r="R279" s="7">
        <v>39018</v>
      </c>
      <c r="S279">
        <v>45.5</v>
      </c>
      <c r="T279" s="3">
        <f t="shared" si="32"/>
        <v>66.432500000000005</v>
      </c>
    </row>
    <row r="280" spans="2:20" x14ac:dyDescent="0.35">
      <c r="B280">
        <f t="shared" si="33"/>
        <v>2006</v>
      </c>
      <c r="C280" s="7">
        <v>38866</v>
      </c>
      <c r="D280">
        <v>49.9</v>
      </c>
      <c r="E280" s="3">
        <f t="shared" si="34"/>
        <v>62.158499999999997</v>
      </c>
      <c r="F280" s="7">
        <v>38897</v>
      </c>
      <c r="G280">
        <v>44.2</v>
      </c>
      <c r="H280" s="3">
        <f t="shared" si="28"/>
        <v>51.923000000000009</v>
      </c>
      <c r="I280" s="7">
        <v>38927</v>
      </c>
      <c r="J280">
        <v>89.3</v>
      </c>
      <c r="K280" s="3">
        <f t="shared" si="29"/>
        <v>123.42949999999999</v>
      </c>
      <c r="L280" s="7">
        <v>38958</v>
      </c>
      <c r="M280">
        <v>10.6</v>
      </c>
      <c r="N280" s="3">
        <f t="shared" si="30"/>
        <v>-0.89100000000000179</v>
      </c>
      <c r="O280" s="7">
        <v>38989</v>
      </c>
      <c r="P280">
        <v>8.56</v>
      </c>
      <c r="Q280" s="3">
        <f t="shared" si="31"/>
        <v>0.99440000000000062</v>
      </c>
      <c r="R280" s="7">
        <v>39019</v>
      </c>
      <c r="S280">
        <v>280</v>
      </c>
      <c r="T280" s="3">
        <f t="shared" si="32"/>
        <v>445.15</v>
      </c>
    </row>
    <row r="281" spans="2:20" x14ac:dyDescent="0.35">
      <c r="B281">
        <f t="shared" si="33"/>
        <v>2006</v>
      </c>
      <c r="C281" s="7">
        <v>38867</v>
      </c>
      <c r="D281">
        <v>45.6</v>
      </c>
      <c r="E281" s="3">
        <f t="shared" si="34"/>
        <v>55.214000000000006</v>
      </c>
      <c r="F281" s="7">
        <v>38898</v>
      </c>
      <c r="G281">
        <v>47.4</v>
      </c>
      <c r="H281" s="3">
        <f t="shared" si="28"/>
        <v>57.091000000000001</v>
      </c>
      <c r="I281" s="7">
        <v>38928</v>
      </c>
      <c r="J281">
        <v>87.3</v>
      </c>
      <c r="K281" s="3">
        <f t="shared" si="29"/>
        <v>120.1995</v>
      </c>
      <c r="L281" s="7">
        <v>38959</v>
      </c>
      <c r="M281">
        <v>9.59</v>
      </c>
      <c r="N281" s="3">
        <f t="shared" si="30"/>
        <v>-2.5221500000000017</v>
      </c>
      <c r="O281" s="7">
        <v>38990</v>
      </c>
      <c r="P281">
        <v>10.5</v>
      </c>
      <c r="Q281" s="3">
        <f t="shared" si="31"/>
        <v>4.1274999999999995</v>
      </c>
      <c r="R281" s="7">
        <v>39020</v>
      </c>
      <c r="S281">
        <v>246</v>
      </c>
      <c r="T281" s="3">
        <f t="shared" si="32"/>
        <v>390.24</v>
      </c>
    </row>
    <row r="282" spans="2:20" x14ac:dyDescent="0.35">
      <c r="B282">
        <f t="shared" si="33"/>
        <v>2006</v>
      </c>
      <c r="C282" s="7">
        <v>38868</v>
      </c>
      <c r="D282">
        <v>42.1</v>
      </c>
      <c r="E282" s="3">
        <f t="shared" si="34"/>
        <v>49.561500000000002</v>
      </c>
      <c r="H282" s="3" t="str">
        <f t="shared" si="28"/>
        <v/>
      </c>
      <c r="I282" s="7">
        <v>38929</v>
      </c>
      <c r="J282">
        <v>64.2</v>
      </c>
      <c r="K282" s="3">
        <f t="shared" si="29"/>
        <v>82.893000000000001</v>
      </c>
      <c r="L282" s="7">
        <v>38960</v>
      </c>
      <c r="M282">
        <v>8.48</v>
      </c>
      <c r="N282" s="3">
        <f t="shared" si="30"/>
        <v>-4.3148000000000017</v>
      </c>
      <c r="Q282" s="3" t="str">
        <f t="shared" si="31"/>
        <v/>
      </c>
      <c r="R282" s="7">
        <v>39021</v>
      </c>
      <c r="S282">
        <v>156</v>
      </c>
      <c r="T282" s="3">
        <f t="shared" si="32"/>
        <v>244.89</v>
      </c>
    </row>
    <row r="283" spans="2:20" x14ac:dyDescent="0.35">
      <c r="B283">
        <f t="shared" si="33"/>
        <v>2007</v>
      </c>
      <c r="C283" s="7">
        <v>39203</v>
      </c>
      <c r="D283">
        <v>176</v>
      </c>
      <c r="E283" s="3">
        <f t="shared" si="34"/>
        <v>265.81</v>
      </c>
      <c r="F283" s="7">
        <v>39234</v>
      </c>
      <c r="G283">
        <v>34.4</v>
      </c>
      <c r="H283" s="3">
        <f t="shared" si="28"/>
        <v>36.095999999999997</v>
      </c>
      <c r="I283" s="7">
        <v>39264</v>
      </c>
      <c r="J283">
        <v>8.0399999999999991</v>
      </c>
      <c r="K283" s="3">
        <f t="shared" si="29"/>
        <v>-7.8054000000000006</v>
      </c>
      <c r="L283" s="7">
        <v>39295</v>
      </c>
      <c r="M283">
        <v>6.6</v>
      </c>
      <c r="N283" s="3">
        <f t="shared" si="30"/>
        <v>-7.3510000000000026</v>
      </c>
      <c r="O283" s="7">
        <v>39326</v>
      </c>
      <c r="P283">
        <v>4.53</v>
      </c>
      <c r="Q283" s="3">
        <f t="shared" si="31"/>
        <v>-5.5140500000000001</v>
      </c>
      <c r="R283" s="7">
        <v>39356</v>
      </c>
      <c r="S283">
        <v>3.13</v>
      </c>
      <c r="T283" s="3">
        <f t="shared" si="32"/>
        <v>-1.99505</v>
      </c>
    </row>
    <row r="284" spans="2:20" x14ac:dyDescent="0.35">
      <c r="B284">
        <f t="shared" si="33"/>
        <v>2007</v>
      </c>
      <c r="C284" s="7">
        <v>39204</v>
      </c>
      <c r="D284">
        <v>158</v>
      </c>
      <c r="E284" s="3">
        <f t="shared" si="34"/>
        <v>236.73999999999998</v>
      </c>
      <c r="F284" s="7">
        <v>39235</v>
      </c>
      <c r="G284">
        <v>32.799999999999997</v>
      </c>
      <c r="H284" s="3">
        <f t="shared" si="28"/>
        <v>33.511999999999993</v>
      </c>
      <c r="I284" s="7">
        <v>39265</v>
      </c>
      <c r="J284">
        <v>8.48</v>
      </c>
      <c r="K284" s="3">
        <f t="shared" si="29"/>
        <v>-7.0947999999999993</v>
      </c>
      <c r="L284" s="7">
        <v>39296</v>
      </c>
      <c r="M284">
        <v>6.66</v>
      </c>
      <c r="N284" s="3">
        <f t="shared" si="30"/>
        <v>-7.2541000000000011</v>
      </c>
      <c r="O284" s="7">
        <v>39327</v>
      </c>
      <c r="P284">
        <v>3.88</v>
      </c>
      <c r="Q284" s="3">
        <f t="shared" si="31"/>
        <v>-6.5638000000000005</v>
      </c>
      <c r="R284" s="7">
        <v>39357</v>
      </c>
      <c r="S284">
        <v>2.93</v>
      </c>
      <c r="T284" s="3">
        <f t="shared" si="32"/>
        <v>-2.3180499999999995</v>
      </c>
    </row>
    <row r="285" spans="2:20" x14ac:dyDescent="0.35">
      <c r="B285">
        <f t="shared" si="33"/>
        <v>2007</v>
      </c>
      <c r="C285" s="7">
        <v>39205</v>
      </c>
      <c r="D285">
        <v>132</v>
      </c>
      <c r="E285" s="3">
        <f t="shared" si="34"/>
        <v>194.75</v>
      </c>
      <c r="F285" s="7">
        <v>39236</v>
      </c>
      <c r="G285">
        <v>30.6</v>
      </c>
      <c r="H285" s="3">
        <f t="shared" si="28"/>
        <v>29.959000000000003</v>
      </c>
      <c r="I285" s="7">
        <v>39266</v>
      </c>
      <c r="J285">
        <v>12.5</v>
      </c>
      <c r="K285" s="3">
        <f t="shared" si="29"/>
        <v>-0.60249999999999915</v>
      </c>
      <c r="L285" s="7">
        <v>39297</v>
      </c>
      <c r="M285">
        <v>6.44</v>
      </c>
      <c r="N285" s="3">
        <f t="shared" si="30"/>
        <v>-7.6094000000000008</v>
      </c>
      <c r="O285" s="7">
        <v>39328</v>
      </c>
      <c r="P285">
        <v>3.61</v>
      </c>
      <c r="Q285" s="3">
        <f t="shared" si="31"/>
        <v>-6.9998500000000003</v>
      </c>
      <c r="R285" s="7">
        <v>39358</v>
      </c>
      <c r="S285">
        <v>2.86</v>
      </c>
      <c r="T285" s="3">
        <f t="shared" si="32"/>
        <v>-2.4310999999999998</v>
      </c>
    </row>
    <row r="286" spans="2:20" x14ac:dyDescent="0.35">
      <c r="B286">
        <f t="shared" si="33"/>
        <v>2007</v>
      </c>
      <c r="C286" s="7">
        <v>39206</v>
      </c>
      <c r="D286">
        <v>110</v>
      </c>
      <c r="E286" s="3">
        <f t="shared" si="34"/>
        <v>159.22</v>
      </c>
      <c r="F286" s="7">
        <v>39237</v>
      </c>
      <c r="G286">
        <v>31.6</v>
      </c>
      <c r="H286" s="3">
        <f t="shared" si="28"/>
        <v>31.573999999999998</v>
      </c>
      <c r="I286" s="7">
        <v>39267</v>
      </c>
      <c r="J286">
        <v>24.8</v>
      </c>
      <c r="K286" s="3">
        <f t="shared" si="29"/>
        <v>19.262</v>
      </c>
      <c r="L286" s="7">
        <v>39298</v>
      </c>
      <c r="M286">
        <v>9.61</v>
      </c>
      <c r="N286" s="3">
        <f t="shared" si="30"/>
        <v>-2.4898500000000023</v>
      </c>
      <c r="O286" s="7">
        <v>39329</v>
      </c>
      <c r="P286">
        <v>3.41</v>
      </c>
      <c r="Q286" s="3">
        <f t="shared" si="31"/>
        <v>-7.3228499999999999</v>
      </c>
      <c r="R286" s="7">
        <v>39359</v>
      </c>
      <c r="S286">
        <v>2.9</v>
      </c>
      <c r="T286" s="3">
        <f t="shared" si="32"/>
        <v>-2.3665000000000003</v>
      </c>
    </row>
    <row r="287" spans="2:20" x14ac:dyDescent="0.35">
      <c r="B287">
        <f t="shared" si="33"/>
        <v>2007</v>
      </c>
      <c r="C287" s="7">
        <v>39207</v>
      </c>
      <c r="D287">
        <v>95.6</v>
      </c>
      <c r="E287" s="3">
        <f t="shared" si="34"/>
        <v>135.96399999999997</v>
      </c>
      <c r="F287" s="7">
        <v>39238</v>
      </c>
      <c r="G287">
        <v>59.8</v>
      </c>
      <c r="H287" s="3">
        <f t="shared" si="28"/>
        <v>77.11699999999999</v>
      </c>
      <c r="I287" s="7">
        <v>39268</v>
      </c>
      <c r="J287">
        <v>18.5</v>
      </c>
      <c r="K287" s="3">
        <f t="shared" si="29"/>
        <v>9.0875000000000021</v>
      </c>
      <c r="L287" s="7">
        <v>39299</v>
      </c>
      <c r="M287">
        <v>7.5</v>
      </c>
      <c r="N287" s="3">
        <f t="shared" si="30"/>
        <v>-5.8975000000000009</v>
      </c>
      <c r="O287" s="7">
        <v>39330</v>
      </c>
      <c r="P287">
        <v>3.2</v>
      </c>
      <c r="Q287" s="3">
        <f t="shared" si="31"/>
        <v>-7.6619999999999999</v>
      </c>
      <c r="R287" s="7">
        <v>39360</v>
      </c>
      <c r="S287">
        <v>2.72</v>
      </c>
      <c r="T287" s="3">
        <f t="shared" si="32"/>
        <v>-2.6571999999999996</v>
      </c>
    </row>
    <row r="288" spans="2:20" x14ac:dyDescent="0.35">
      <c r="B288">
        <f t="shared" si="33"/>
        <v>2007</v>
      </c>
      <c r="C288" s="7">
        <v>39208</v>
      </c>
      <c r="D288">
        <v>87.1</v>
      </c>
      <c r="E288" s="3">
        <f t="shared" si="34"/>
        <v>122.23649999999998</v>
      </c>
      <c r="F288" s="7">
        <v>39239</v>
      </c>
      <c r="G288">
        <v>60.7</v>
      </c>
      <c r="H288" s="3">
        <f t="shared" si="28"/>
        <v>78.57050000000001</v>
      </c>
      <c r="I288" s="7">
        <v>39269</v>
      </c>
      <c r="J288">
        <v>15</v>
      </c>
      <c r="K288" s="3">
        <f t="shared" si="29"/>
        <v>3.4350000000000023</v>
      </c>
      <c r="L288" s="7">
        <v>39300</v>
      </c>
      <c r="M288">
        <v>7.08</v>
      </c>
      <c r="N288" s="3">
        <f t="shared" si="30"/>
        <v>-6.575800000000001</v>
      </c>
      <c r="O288" s="7">
        <v>39331</v>
      </c>
      <c r="P288">
        <v>2.97</v>
      </c>
      <c r="Q288" s="3">
        <f t="shared" si="31"/>
        <v>-8.0334500000000002</v>
      </c>
      <c r="R288" s="7">
        <v>39361</v>
      </c>
      <c r="S288">
        <v>2.68</v>
      </c>
      <c r="T288" s="3">
        <f t="shared" si="32"/>
        <v>-2.7218</v>
      </c>
    </row>
    <row r="289" spans="2:20" x14ac:dyDescent="0.35">
      <c r="B289">
        <f t="shared" si="33"/>
        <v>2007</v>
      </c>
      <c r="C289" s="7">
        <v>39209</v>
      </c>
      <c r="D289">
        <v>78.3</v>
      </c>
      <c r="E289" s="3">
        <f t="shared" si="34"/>
        <v>108.02449999999999</v>
      </c>
      <c r="F289" s="7">
        <v>39240</v>
      </c>
      <c r="G289">
        <v>54.8</v>
      </c>
      <c r="H289" s="3">
        <f t="shared" si="28"/>
        <v>69.042000000000002</v>
      </c>
      <c r="I289" s="7">
        <v>39270</v>
      </c>
      <c r="J289">
        <v>12</v>
      </c>
      <c r="K289" s="3">
        <f t="shared" si="29"/>
        <v>-1.4100000000000001</v>
      </c>
      <c r="L289" s="7">
        <v>39301</v>
      </c>
      <c r="M289">
        <v>7.36</v>
      </c>
      <c r="N289" s="3">
        <f t="shared" si="30"/>
        <v>-6.1236000000000015</v>
      </c>
      <c r="O289" s="7">
        <v>39332</v>
      </c>
      <c r="P289">
        <v>2.89</v>
      </c>
      <c r="Q289" s="3">
        <f t="shared" si="31"/>
        <v>-8.1626499999999993</v>
      </c>
      <c r="R289" s="7">
        <v>39362</v>
      </c>
      <c r="S289">
        <v>2.82</v>
      </c>
      <c r="T289" s="3">
        <f t="shared" si="32"/>
        <v>-2.4957000000000003</v>
      </c>
    </row>
    <row r="290" spans="2:20" x14ac:dyDescent="0.35">
      <c r="B290">
        <f t="shared" si="33"/>
        <v>2007</v>
      </c>
      <c r="C290" s="7">
        <v>39210</v>
      </c>
      <c r="D290">
        <v>70.900000000000006</v>
      </c>
      <c r="E290" s="3">
        <f t="shared" si="34"/>
        <v>96.073499999999996</v>
      </c>
      <c r="F290" s="7">
        <v>39241</v>
      </c>
      <c r="G290">
        <v>44.5</v>
      </c>
      <c r="H290" s="3">
        <f t="shared" si="28"/>
        <v>52.407499999999992</v>
      </c>
      <c r="I290" s="7">
        <v>39271</v>
      </c>
      <c r="J290">
        <v>9.0299999999999994</v>
      </c>
      <c r="K290" s="3">
        <f t="shared" si="29"/>
        <v>-6.20655</v>
      </c>
      <c r="L290" s="7">
        <v>39302</v>
      </c>
      <c r="M290">
        <v>8.3800000000000008</v>
      </c>
      <c r="N290" s="3">
        <f t="shared" si="30"/>
        <v>-4.4763000000000002</v>
      </c>
      <c r="O290" s="7">
        <v>39333</v>
      </c>
      <c r="P290">
        <v>2.94</v>
      </c>
      <c r="Q290" s="3">
        <f t="shared" si="31"/>
        <v>-8.081900000000001</v>
      </c>
      <c r="R290" s="7">
        <v>39363</v>
      </c>
      <c r="S290">
        <v>2.71</v>
      </c>
      <c r="T290" s="3">
        <f t="shared" si="32"/>
        <v>-2.6733500000000001</v>
      </c>
    </row>
    <row r="291" spans="2:20" x14ac:dyDescent="0.35">
      <c r="B291">
        <f t="shared" si="33"/>
        <v>2007</v>
      </c>
      <c r="C291" s="7">
        <v>39211</v>
      </c>
      <c r="D291">
        <v>64.7</v>
      </c>
      <c r="E291" s="3">
        <f t="shared" si="34"/>
        <v>86.06049999999999</v>
      </c>
      <c r="F291" s="7">
        <v>39242</v>
      </c>
      <c r="G291">
        <v>37.299999999999997</v>
      </c>
      <c r="H291" s="3">
        <f t="shared" si="28"/>
        <v>40.779499999999992</v>
      </c>
      <c r="I291" s="7">
        <v>39272</v>
      </c>
      <c r="J291">
        <v>7.57</v>
      </c>
      <c r="K291" s="3">
        <f t="shared" si="29"/>
        <v>-8.564449999999999</v>
      </c>
      <c r="L291" s="7">
        <v>39303</v>
      </c>
      <c r="M291">
        <v>9.4600000000000009</v>
      </c>
      <c r="N291" s="3">
        <f t="shared" si="30"/>
        <v>-2.7321000000000009</v>
      </c>
      <c r="O291" s="7">
        <v>39334</v>
      </c>
      <c r="P291">
        <v>3.11</v>
      </c>
      <c r="Q291" s="3">
        <f t="shared" si="31"/>
        <v>-7.8073500000000005</v>
      </c>
      <c r="R291" s="7">
        <v>39364</v>
      </c>
      <c r="S291">
        <v>2.72</v>
      </c>
      <c r="T291" s="3">
        <f t="shared" si="32"/>
        <v>-2.6571999999999996</v>
      </c>
    </row>
    <row r="292" spans="2:20" x14ac:dyDescent="0.35">
      <c r="B292">
        <f t="shared" si="33"/>
        <v>2007</v>
      </c>
      <c r="C292" s="7">
        <v>39212</v>
      </c>
      <c r="D292">
        <v>59.1</v>
      </c>
      <c r="E292" s="3">
        <f t="shared" si="34"/>
        <v>77.016500000000008</v>
      </c>
      <c r="F292" s="7">
        <v>39243</v>
      </c>
      <c r="G292">
        <v>32.299999999999997</v>
      </c>
      <c r="H292" s="3">
        <f t="shared" si="28"/>
        <v>32.704499999999996</v>
      </c>
      <c r="I292" s="7">
        <v>39273</v>
      </c>
      <c r="J292">
        <v>7.02</v>
      </c>
      <c r="K292" s="3">
        <f t="shared" si="29"/>
        <v>-9.4527000000000001</v>
      </c>
      <c r="L292" s="7">
        <v>39304</v>
      </c>
      <c r="M292">
        <v>6.78</v>
      </c>
      <c r="N292" s="3">
        <f t="shared" si="30"/>
        <v>-7.0603000000000016</v>
      </c>
      <c r="O292" s="7">
        <v>39335</v>
      </c>
      <c r="P292">
        <v>3.91</v>
      </c>
      <c r="Q292" s="3">
        <f t="shared" si="31"/>
        <v>-6.5153499999999998</v>
      </c>
      <c r="R292" s="7">
        <v>39365</v>
      </c>
      <c r="S292">
        <v>2.75</v>
      </c>
      <c r="T292" s="3">
        <f t="shared" si="32"/>
        <v>-2.6087499999999997</v>
      </c>
    </row>
    <row r="293" spans="2:20" x14ac:dyDescent="0.35">
      <c r="B293">
        <f t="shared" si="33"/>
        <v>2007</v>
      </c>
      <c r="C293" s="7">
        <v>39213</v>
      </c>
      <c r="D293">
        <v>55.5</v>
      </c>
      <c r="E293" s="3">
        <f t="shared" si="34"/>
        <v>71.202499999999986</v>
      </c>
      <c r="F293" s="7">
        <v>39244</v>
      </c>
      <c r="G293">
        <v>26.4</v>
      </c>
      <c r="H293" s="3">
        <f t="shared" si="28"/>
        <v>23.175999999999995</v>
      </c>
      <c r="I293" s="7">
        <v>39274</v>
      </c>
      <c r="J293">
        <v>6.72</v>
      </c>
      <c r="K293" s="3">
        <f t="shared" si="29"/>
        <v>-9.9371999999999989</v>
      </c>
      <c r="L293" s="7">
        <v>39305</v>
      </c>
      <c r="M293">
        <v>6</v>
      </c>
      <c r="N293" s="3">
        <f t="shared" si="30"/>
        <v>-8.3200000000000021</v>
      </c>
      <c r="O293" s="7">
        <v>39336</v>
      </c>
      <c r="P293">
        <v>4.62</v>
      </c>
      <c r="Q293" s="3">
        <f t="shared" si="31"/>
        <v>-5.3686999999999996</v>
      </c>
      <c r="R293" s="7">
        <v>39366</v>
      </c>
      <c r="S293">
        <v>2.83</v>
      </c>
      <c r="T293" s="3">
        <f t="shared" si="32"/>
        <v>-2.4795499999999997</v>
      </c>
    </row>
    <row r="294" spans="2:20" x14ac:dyDescent="0.35">
      <c r="B294">
        <f t="shared" si="33"/>
        <v>2007</v>
      </c>
      <c r="C294" s="7">
        <v>39214</v>
      </c>
      <c r="D294">
        <v>54</v>
      </c>
      <c r="E294" s="3">
        <f t="shared" si="34"/>
        <v>68.78</v>
      </c>
      <c r="F294" s="7">
        <v>39245</v>
      </c>
      <c r="G294">
        <v>23.5</v>
      </c>
      <c r="H294" s="3">
        <f t="shared" si="28"/>
        <v>18.4925</v>
      </c>
      <c r="I294" s="7">
        <v>39275</v>
      </c>
      <c r="J294">
        <v>7.38</v>
      </c>
      <c r="K294" s="3">
        <f t="shared" si="29"/>
        <v>-8.8712999999999997</v>
      </c>
      <c r="L294" s="7">
        <v>39306</v>
      </c>
      <c r="M294">
        <v>6.15</v>
      </c>
      <c r="N294" s="3">
        <f t="shared" si="30"/>
        <v>-8.0777500000000018</v>
      </c>
      <c r="O294" s="7">
        <v>39337</v>
      </c>
      <c r="P294">
        <v>7.72</v>
      </c>
      <c r="Q294" s="3">
        <f t="shared" si="31"/>
        <v>-0.36220000000000141</v>
      </c>
      <c r="R294" s="7">
        <v>39367</v>
      </c>
      <c r="S294">
        <v>15.9</v>
      </c>
      <c r="T294" s="3">
        <f t="shared" si="32"/>
        <v>18.628499999999999</v>
      </c>
    </row>
    <row r="295" spans="2:20" x14ac:dyDescent="0.35">
      <c r="B295">
        <f t="shared" si="33"/>
        <v>2007</v>
      </c>
      <c r="C295" s="7">
        <v>39215</v>
      </c>
      <c r="D295">
        <v>49.4</v>
      </c>
      <c r="E295" s="3">
        <f t="shared" si="34"/>
        <v>61.350999999999992</v>
      </c>
      <c r="F295" s="7">
        <v>39246</v>
      </c>
      <c r="G295">
        <v>20.9</v>
      </c>
      <c r="H295" s="3">
        <f t="shared" si="28"/>
        <v>14.293499999999995</v>
      </c>
      <c r="I295" s="7">
        <v>39276</v>
      </c>
      <c r="J295">
        <v>6.96</v>
      </c>
      <c r="K295" s="3">
        <f t="shared" si="29"/>
        <v>-9.5495999999999999</v>
      </c>
      <c r="L295" s="7">
        <v>39307</v>
      </c>
      <c r="M295">
        <v>6.28</v>
      </c>
      <c r="N295" s="3">
        <f t="shared" si="30"/>
        <v>-7.8678000000000008</v>
      </c>
      <c r="O295" s="7">
        <v>39338</v>
      </c>
      <c r="P295">
        <v>3.81</v>
      </c>
      <c r="Q295" s="3">
        <f t="shared" si="31"/>
        <v>-6.67685</v>
      </c>
      <c r="R295" s="7">
        <v>39368</v>
      </c>
      <c r="S295">
        <v>23.6</v>
      </c>
      <c r="T295" s="3">
        <f t="shared" si="32"/>
        <v>31.064000000000004</v>
      </c>
    </row>
    <row r="296" spans="2:20" x14ac:dyDescent="0.35">
      <c r="B296">
        <f t="shared" si="33"/>
        <v>2007</v>
      </c>
      <c r="C296" s="7">
        <v>39216</v>
      </c>
      <c r="D296">
        <v>45</v>
      </c>
      <c r="E296" s="3">
        <f t="shared" si="34"/>
        <v>54.244999999999997</v>
      </c>
      <c r="F296" s="7">
        <v>39247</v>
      </c>
      <c r="G296">
        <v>18.3</v>
      </c>
      <c r="H296" s="3">
        <f t="shared" si="28"/>
        <v>10.0945</v>
      </c>
      <c r="I296" s="7">
        <v>39277</v>
      </c>
      <c r="J296">
        <v>6.34</v>
      </c>
      <c r="K296" s="3">
        <f t="shared" si="29"/>
        <v>-10.550899999999999</v>
      </c>
      <c r="L296" s="7">
        <v>39308</v>
      </c>
      <c r="M296">
        <v>6.21</v>
      </c>
      <c r="N296" s="3">
        <f t="shared" si="30"/>
        <v>-7.980850000000002</v>
      </c>
      <c r="O296" s="7">
        <v>39339</v>
      </c>
      <c r="P296">
        <v>2.81</v>
      </c>
      <c r="Q296" s="3">
        <f t="shared" si="31"/>
        <v>-8.2918500000000002</v>
      </c>
      <c r="R296" s="7">
        <v>39369</v>
      </c>
      <c r="S296">
        <v>22.9</v>
      </c>
      <c r="T296" s="3">
        <f t="shared" si="32"/>
        <v>29.933499999999999</v>
      </c>
    </row>
    <row r="297" spans="2:20" x14ac:dyDescent="0.35">
      <c r="B297">
        <f t="shared" si="33"/>
        <v>2007</v>
      </c>
      <c r="C297" s="7">
        <v>39217</v>
      </c>
      <c r="D297">
        <v>42.7</v>
      </c>
      <c r="E297" s="3">
        <f t="shared" si="34"/>
        <v>50.530500000000011</v>
      </c>
      <c r="F297" s="7">
        <v>39248</v>
      </c>
      <c r="G297">
        <v>17.100000000000001</v>
      </c>
      <c r="H297" s="3">
        <f t="shared" si="28"/>
        <v>8.1565000000000012</v>
      </c>
      <c r="I297" s="7">
        <v>39278</v>
      </c>
      <c r="J297">
        <v>6.32</v>
      </c>
      <c r="K297" s="3">
        <f t="shared" si="29"/>
        <v>-10.583199999999998</v>
      </c>
      <c r="L297" s="7">
        <v>39309</v>
      </c>
      <c r="M297">
        <v>5.79</v>
      </c>
      <c r="N297" s="3">
        <f t="shared" si="30"/>
        <v>-8.6591500000000021</v>
      </c>
      <c r="O297" s="7">
        <v>39340</v>
      </c>
      <c r="P297">
        <v>2.81</v>
      </c>
      <c r="Q297" s="3">
        <f t="shared" si="31"/>
        <v>-8.2918500000000002</v>
      </c>
      <c r="R297" s="7">
        <v>39370</v>
      </c>
      <c r="S297">
        <v>18.899999999999999</v>
      </c>
      <c r="T297" s="3">
        <f t="shared" si="32"/>
        <v>23.473499999999998</v>
      </c>
    </row>
    <row r="298" spans="2:20" x14ac:dyDescent="0.35">
      <c r="B298">
        <f t="shared" si="33"/>
        <v>2007</v>
      </c>
      <c r="C298" s="7">
        <v>39218</v>
      </c>
      <c r="D298">
        <v>54.1</v>
      </c>
      <c r="E298" s="3">
        <f t="shared" si="34"/>
        <v>68.941499999999991</v>
      </c>
      <c r="F298" s="7">
        <v>39249</v>
      </c>
      <c r="G298">
        <v>14.9</v>
      </c>
      <c r="H298" s="3">
        <f t="shared" si="28"/>
        <v>4.6035000000000004</v>
      </c>
      <c r="I298" s="7">
        <v>39279</v>
      </c>
      <c r="J298">
        <v>6.48</v>
      </c>
      <c r="K298" s="3">
        <f t="shared" si="29"/>
        <v>-10.324799999999998</v>
      </c>
      <c r="L298" s="7">
        <v>39310</v>
      </c>
      <c r="M298">
        <v>5.45</v>
      </c>
      <c r="N298" s="3">
        <f t="shared" si="30"/>
        <v>-9.2082500000000014</v>
      </c>
      <c r="O298" s="7">
        <v>39341</v>
      </c>
      <c r="P298">
        <v>2.98</v>
      </c>
      <c r="Q298" s="3">
        <f t="shared" si="31"/>
        <v>-8.0173000000000005</v>
      </c>
      <c r="R298" s="7">
        <v>39371</v>
      </c>
      <c r="S298">
        <v>14.8</v>
      </c>
      <c r="T298" s="3">
        <f t="shared" si="32"/>
        <v>16.852</v>
      </c>
    </row>
    <row r="299" spans="2:20" x14ac:dyDescent="0.35">
      <c r="B299">
        <f t="shared" si="33"/>
        <v>2007</v>
      </c>
      <c r="C299" s="7">
        <v>39219</v>
      </c>
      <c r="D299">
        <v>110</v>
      </c>
      <c r="E299" s="3">
        <f t="shared" si="34"/>
        <v>159.22</v>
      </c>
      <c r="F299" s="7">
        <v>39250</v>
      </c>
      <c r="G299">
        <v>14</v>
      </c>
      <c r="H299" s="3">
        <f t="shared" si="28"/>
        <v>3.1499999999999986</v>
      </c>
      <c r="I299" s="7">
        <v>39280</v>
      </c>
      <c r="J299">
        <v>6.3</v>
      </c>
      <c r="K299" s="3">
        <f t="shared" si="29"/>
        <v>-10.615499999999999</v>
      </c>
      <c r="L299" s="7">
        <v>39311</v>
      </c>
      <c r="M299">
        <v>5.23</v>
      </c>
      <c r="N299" s="3">
        <f t="shared" si="30"/>
        <v>-9.5635500000000011</v>
      </c>
      <c r="O299" s="7">
        <v>39342</v>
      </c>
      <c r="P299">
        <v>2.66</v>
      </c>
      <c r="Q299" s="3">
        <f t="shared" si="31"/>
        <v>-8.5340999999999987</v>
      </c>
      <c r="R299" s="7">
        <v>39372</v>
      </c>
      <c r="S299">
        <v>11.4</v>
      </c>
      <c r="T299" s="3">
        <f t="shared" si="32"/>
        <v>11.361000000000001</v>
      </c>
    </row>
    <row r="300" spans="2:20" x14ac:dyDescent="0.35">
      <c r="B300">
        <f t="shared" si="33"/>
        <v>2007</v>
      </c>
      <c r="C300" s="7">
        <v>39220</v>
      </c>
      <c r="D300">
        <v>133</v>
      </c>
      <c r="E300" s="3">
        <f t="shared" si="34"/>
        <v>196.36499999999998</v>
      </c>
      <c r="F300" s="7">
        <v>39251</v>
      </c>
      <c r="G300">
        <v>19.3</v>
      </c>
      <c r="H300" s="3">
        <f t="shared" si="28"/>
        <v>11.709499999999998</v>
      </c>
      <c r="I300" s="7">
        <v>39281</v>
      </c>
      <c r="J300">
        <v>6.23</v>
      </c>
      <c r="K300" s="3">
        <f t="shared" si="29"/>
        <v>-10.728549999999998</v>
      </c>
      <c r="L300" s="7">
        <v>39312</v>
      </c>
      <c r="M300">
        <v>5.36</v>
      </c>
      <c r="N300" s="3">
        <f t="shared" si="30"/>
        <v>-9.3536000000000019</v>
      </c>
      <c r="O300" s="7">
        <v>39343</v>
      </c>
      <c r="P300">
        <v>2.35</v>
      </c>
      <c r="Q300" s="3">
        <f t="shared" si="31"/>
        <v>-9.0347499999999989</v>
      </c>
      <c r="R300" s="7">
        <v>39373</v>
      </c>
      <c r="S300">
        <v>9.2899999999999991</v>
      </c>
      <c r="T300" s="3">
        <f t="shared" si="32"/>
        <v>7.9533499999999995</v>
      </c>
    </row>
    <row r="301" spans="2:20" x14ac:dyDescent="0.35">
      <c r="B301">
        <f t="shared" si="33"/>
        <v>2007</v>
      </c>
      <c r="C301" s="7">
        <v>39221</v>
      </c>
      <c r="D301">
        <v>199</v>
      </c>
      <c r="E301" s="3">
        <f t="shared" si="34"/>
        <v>302.95499999999998</v>
      </c>
      <c r="F301" s="7">
        <v>39252</v>
      </c>
      <c r="G301">
        <v>15.7</v>
      </c>
      <c r="H301" s="3">
        <f t="shared" si="28"/>
        <v>5.8954999999999984</v>
      </c>
      <c r="I301" s="7">
        <v>39282</v>
      </c>
      <c r="J301">
        <v>8.2799999999999994</v>
      </c>
      <c r="K301" s="3">
        <f t="shared" si="29"/>
        <v>-7.4177999999999997</v>
      </c>
      <c r="L301" s="7">
        <v>39313</v>
      </c>
      <c r="M301">
        <v>5.1100000000000003</v>
      </c>
      <c r="N301" s="3">
        <f t="shared" si="30"/>
        <v>-9.7573500000000006</v>
      </c>
      <c r="O301" s="7">
        <v>39344</v>
      </c>
      <c r="P301">
        <v>2.31</v>
      </c>
      <c r="Q301" s="3">
        <f t="shared" si="31"/>
        <v>-9.0993499999999994</v>
      </c>
      <c r="R301" s="7">
        <v>39374</v>
      </c>
      <c r="S301">
        <v>11.8</v>
      </c>
      <c r="T301" s="3">
        <f t="shared" si="32"/>
        <v>12.007000000000001</v>
      </c>
    </row>
    <row r="302" spans="2:20" x14ac:dyDescent="0.35">
      <c r="B302">
        <f t="shared" si="33"/>
        <v>2007</v>
      </c>
      <c r="C302" s="7">
        <v>39222</v>
      </c>
      <c r="D302">
        <v>187</v>
      </c>
      <c r="E302" s="3">
        <f t="shared" si="34"/>
        <v>283.57499999999999</v>
      </c>
      <c r="F302" s="7">
        <v>39253</v>
      </c>
      <c r="G302">
        <v>15.4</v>
      </c>
      <c r="H302" s="3">
        <f t="shared" si="28"/>
        <v>5.4109999999999978</v>
      </c>
      <c r="I302" s="7">
        <v>39283</v>
      </c>
      <c r="J302">
        <v>19.5</v>
      </c>
      <c r="K302" s="3">
        <f t="shared" si="29"/>
        <v>10.702500000000001</v>
      </c>
      <c r="L302" s="7">
        <v>39314</v>
      </c>
      <c r="M302">
        <v>4.5599999999999996</v>
      </c>
      <c r="N302" s="3">
        <f t="shared" si="30"/>
        <v>-10.645600000000002</v>
      </c>
      <c r="O302" s="7">
        <v>39345</v>
      </c>
      <c r="P302">
        <v>2.3199999999999998</v>
      </c>
      <c r="Q302" s="3">
        <f t="shared" si="31"/>
        <v>-9.0831999999999997</v>
      </c>
      <c r="R302" s="7">
        <v>39375</v>
      </c>
      <c r="S302">
        <v>21.2</v>
      </c>
      <c r="T302" s="3">
        <f t="shared" si="32"/>
        <v>27.187999999999999</v>
      </c>
    </row>
    <row r="303" spans="2:20" x14ac:dyDescent="0.35">
      <c r="B303">
        <f t="shared" si="33"/>
        <v>2007</v>
      </c>
      <c r="C303" s="7">
        <v>39223</v>
      </c>
      <c r="D303">
        <v>146</v>
      </c>
      <c r="E303" s="3">
        <f t="shared" si="34"/>
        <v>217.35999999999999</v>
      </c>
      <c r="F303" s="7">
        <v>39254</v>
      </c>
      <c r="G303">
        <v>16.100000000000001</v>
      </c>
      <c r="H303" s="3">
        <f t="shared" si="28"/>
        <v>6.5415000000000028</v>
      </c>
      <c r="I303" s="7">
        <v>39284</v>
      </c>
      <c r="J303">
        <v>19</v>
      </c>
      <c r="K303" s="3">
        <f t="shared" si="29"/>
        <v>9.8949999999999996</v>
      </c>
      <c r="L303" s="7">
        <v>39315</v>
      </c>
      <c r="M303">
        <v>4.37</v>
      </c>
      <c r="N303" s="3">
        <f t="shared" si="30"/>
        <v>-10.952450000000002</v>
      </c>
      <c r="O303" s="7">
        <v>39346</v>
      </c>
      <c r="P303">
        <v>2.3199999999999998</v>
      </c>
      <c r="Q303" s="3">
        <f t="shared" si="31"/>
        <v>-9.0831999999999997</v>
      </c>
      <c r="R303" s="7">
        <v>39376</v>
      </c>
      <c r="S303">
        <v>21.4</v>
      </c>
      <c r="T303" s="3">
        <f t="shared" si="32"/>
        <v>27.510999999999999</v>
      </c>
    </row>
    <row r="304" spans="2:20" x14ac:dyDescent="0.35">
      <c r="B304">
        <f t="shared" si="33"/>
        <v>2007</v>
      </c>
      <c r="C304" s="7">
        <v>39224</v>
      </c>
      <c r="D304">
        <v>110</v>
      </c>
      <c r="E304" s="3">
        <f t="shared" si="34"/>
        <v>159.22</v>
      </c>
      <c r="F304" s="7">
        <v>39255</v>
      </c>
      <c r="G304">
        <v>15.2</v>
      </c>
      <c r="H304" s="3">
        <f t="shared" si="28"/>
        <v>5.0879999999999974</v>
      </c>
      <c r="I304" s="7">
        <v>39285</v>
      </c>
      <c r="J304">
        <v>15.3</v>
      </c>
      <c r="K304" s="3">
        <f t="shared" si="29"/>
        <v>3.9195000000000029</v>
      </c>
      <c r="L304" s="7">
        <v>39316</v>
      </c>
      <c r="M304">
        <v>4.18</v>
      </c>
      <c r="N304" s="3">
        <f t="shared" si="30"/>
        <v>-11.259300000000003</v>
      </c>
      <c r="O304" s="7">
        <v>39347</v>
      </c>
      <c r="P304">
        <v>2.33</v>
      </c>
      <c r="Q304" s="3">
        <f t="shared" si="31"/>
        <v>-9.0670500000000001</v>
      </c>
      <c r="R304" s="7">
        <v>39377</v>
      </c>
      <c r="S304">
        <v>17.3</v>
      </c>
      <c r="T304" s="3">
        <f t="shared" si="32"/>
        <v>20.889500000000002</v>
      </c>
    </row>
    <row r="305" spans="2:20" x14ac:dyDescent="0.35">
      <c r="B305">
        <f t="shared" si="33"/>
        <v>2007</v>
      </c>
      <c r="C305" s="7">
        <v>39225</v>
      </c>
      <c r="D305">
        <v>87.9</v>
      </c>
      <c r="E305" s="3">
        <f t="shared" si="34"/>
        <v>123.52850000000001</v>
      </c>
      <c r="F305" s="7">
        <v>39256</v>
      </c>
      <c r="G305">
        <v>15.3</v>
      </c>
      <c r="H305" s="3">
        <f t="shared" si="28"/>
        <v>5.2495000000000012</v>
      </c>
      <c r="I305" s="7">
        <v>39286</v>
      </c>
      <c r="J305">
        <v>12.8</v>
      </c>
      <c r="K305" s="3">
        <f t="shared" si="29"/>
        <v>-0.11799999999999855</v>
      </c>
      <c r="L305" s="7">
        <v>39317</v>
      </c>
      <c r="M305">
        <v>4.09</v>
      </c>
      <c r="N305" s="3">
        <f t="shared" si="30"/>
        <v>-11.404650000000002</v>
      </c>
      <c r="O305" s="7">
        <v>39348</v>
      </c>
      <c r="P305">
        <v>2.21</v>
      </c>
      <c r="Q305" s="3">
        <f t="shared" si="31"/>
        <v>-9.2608499999999996</v>
      </c>
      <c r="R305" s="7">
        <v>39378</v>
      </c>
      <c r="S305">
        <v>14.4</v>
      </c>
      <c r="T305" s="3">
        <f t="shared" si="32"/>
        <v>16.206</v>
      </c>
    </row>
    <row r="306" spans="2:20" x14ac:dyDescent="0.35">
      <c r="B306">
        <f t="shared" si="33"/>
        <v>2007</v>
      </c>
      <c r="C306" s="7">
        <v>39226</v>
      </c>
      <c r="D306">
        <v>75</v>
      </c>
      <c r="E306" s="3">
        <f t="shared" si="34"/>
        <v>102.69499999999999</v>
      </c>
      <c r="F306" s="7">
        <v>39257</v>
      </c>
      <c r="G306">
        <v>14.3</v>
      </c>
      <c r="H306" s="3">
        <f t="shared" si="28"/>
        <v>3.6344999999999992</v>
      </c>
      <c r="I306" s="7">
        <v>39287</v>
      </c>
      <c r="J306">
        <v>12.2</v>
      </c>
      <c r="K306" s="3">
        <f t="shared" si="29"/>
        <v>-1.0869999999999997</v>
      </c>
      <c r="L306" s="7">
        <v>39318</v>
      </c>
      <c r="M306">
        <v>4.53</v>
      </c>
      <c r="N306" s="3">
        <f t="shared" si="30"/>
        <v>-10.694050000000001</v>
      </c>
      <c r="O306" s="7">
        <v>39349</v>
      </c>
      <c r="P306">
        <v>2</v>
      </c>
      <c r="Q306" s="3">
        <f t="shared" si="31"/>
        <v>-9.6</v>
      </c>
      <c r="R306" s="7">
        <v>39379</v>
      </c>
      <c r="S306">
        <v>12.7</v>
      </c>
      <c r="T306" s="3">
        <f t="shared" si="32"/>
        <v>13.4605</v>
      </c>
    </row>
    <row r="307" spans="2:20" x14ac:dyDescent="0.35">
      <c r="B307">
        <f t="shared" si="33"/>
        <v>2007</v>
      </c>
      <c r="C307" s="7">
        <v>39227</v>
      </c>
      <c r="D307">
        <v>67.2</v>
      </c>
      <c r="E307" s="3">
        <f t="shared" si="34"/>
        <v>90.098000000000013</v>
      </c>
      <c r="F307" s="7">
        <v>39258</v>
      </c>
      <c r="G307">
        <v>12.3</v>
      </c>
      <c r="H307" s="3">
        <f t="shared" si="28"/>
        <v>0.40449999999999875</v>
      </c>
      <c r="I307" s="7">
        <v>39288</v>
      </c>
      <c r="J307">
        <v>9.7200000000000006</v>
      </c>
      <c r="K307" s="3">
        <f t="shared" si="29"/>
        <v>-5.0921999999999983</v>
      </c>
      <c r="L307" s="7">
        <v>39319</v>
      </c>
      <c r="M307">
        <v>4.5</v>
      </c>
      <c r="N307" s="3">
        <f t="shared" si="30"/>
        <v>-10.742500000000001</v>
      </c>
      <c r="O307" s="7">
        <v>39350</v>
      </c>
      <c r="P307">
        <v>1.75</v>
      </c>
      <c r="Q307" s="3">
        <f t="shared" si="31"/>
        <v>-10.00375</v>
      </c>
      <c r="R307" s="7">
        <v>39380</v>
      </c>
      <c r="S307">
        <v>11.7</v>
      </c>
      <c r="T307" s="3">
        <f t="shared" si="32"/>
        <v>11.845499999999998</v>
      </c>
    </row>
    <row r="308" spans="2:20" x14ac:dyDescent="0.35">
      <c r="B308">
        <f t="shared" si="33"/>
        <v>2007</v>
      </c>
      <c r="C308" s="7">
        <v>39228</v>
      </c>
      <c r="D308">
        <v>58.6</v>
      </c>
      <c r="E308" s="3">
        <f t="shared" si="34"/>
        <v>76.209000000000003</v>
      </c>
      <c r="F308" s="7">
        <v>39259</v>
      </c>
      <c r="G308">
        <v>10.6</v>
      </c>
      <c r="H308" s="3">
        <f t="shared" si="28"/>
        <v>-2.3410000000000011</v>
      </c>
      <c r="I308" s="7">
        <v>39289</v>
      </c>
      <c r="J308">
        <v>8.59</v>
      </c>
      <c r="K308" s="3">
        <f t="shared" si="29"/>
        <v>-6.9171499999999995</v>
      </c>
      <c r="L308" s="7">
        <v>39320</v>
      </c>
      <c r="M308">
        <v>4.1100000000000003</v>
      </c>
      <c r="N308" s="3">
        <f t="shared" si="30"/>
        <v>-11.372350000000001</v>
      </c>
      <c r="O308" s="7">
        <v>39351</v>
      </c>
      <c r="P308">
        <v>1.65</v>
      </c>
      <c r="Q308" s="3">
        <f t="shared" si="31"/>
        <v>-10.16525</v>
      </c>
      <c r="R308" s="7">
        <v>39381</v>
      </c>
      <c r="S308">
        <v>9.15</v>
      </c>
      <c r="T308" s="3">
        <f t="shared" si="32"/>
        <v>7.7272500000000006</v>
      </c>
    </row>
    <row r="309" spans="2:20" x14ac:dyDescent="0.35">
      <c r="B309">
        <f t="shared" si="33"/>
        <v>2007</v>
      </c>
      <c r="C309" s="7">
        <v>39229</v>
      </c>
      <c r="D309">
        <v>50.5</v>
      </c>
      <c r="E309" s="3">
        <f t="shared" si="34"/>
        <v>63.127500000000005</v>
      </c>
      <c r="F309" s="7">
        <v>39260</v>
      </c>
      <c r="G309">
        <v>9.8800000000000008</v>
      </c>
      <c r="H309" s="3">
        <f t="shared" si="28"/>
        <v>-3.5038</v>
      </c>
      <c r="I309" s="7">
        <v>39290</v>
      </c>
      <c r="J309">
        <v>7.6</v>
      </c>
      <c r="K309" s="3">
        <f t="shared" si="29"/>
        <v>-8.516</v>
      </c>
      <c r="L309" s="7">
        <v>39321</v>
      </c>
      <c r="M309">
        <v>4.12</v>
      </c>
      <c r="N309" s="3">
        <f t="shared" si="30"/>
        <v>-11.356200000000001</v>
      </c>
      <c r="O309" s="7">
        <v>39352</v>
      </c>
      <c r="P309">
        <v>1.65</v>
      </c>
      <c r="Q309" s="3">
        <f t="shared" si="31"/>
        <v>-10.16525</v>
      </c>
      <c r="R309" s="7">
        <v>39382</v>
      </c>
      <c r="S309">
        <v>10.199999999999999</v>
      </c>
      <c r="T309" s="3">
        <f t="shared" si="32"/>
        <v>9.4229999999999983</v>
      </c>
    </row>
    <row r="310" spans="2:20" x14ac:dyDescent="0.35">
      <c r="B310">
        <f t="shared" si="33"/>
        <v>2007</v>
      </c>
      <c r="C310" s="7">
        <v>39230</v>
      </c>
      <c r="D310">
        <v>45.7</v>
      </c>
      <c r="E310" s="3">
        <f t="shared" si="34"/>
        <v>55.375500000000009</v>
      </c>
      <c r="F310" s="7">
        <v>39261</v>
      </c>
      <c r="G310">
        <v>9.68</v>
      </c>
      <c r="H310" s="3">
        <f t="shared" si="28"/>
        <v>-3.8268000000000022</v>
      </c>
      <c r="I310" s="7">
        <v>39291</v>
      </c>
      <c r="J310">
        <v>6.9</v>
      </c>
      <c r="K310" s="3">
        <f t="shared" si="29"/>
        <v>-9.6464999999999979</v>
      </c>
      <c r="L310" s="7">
        <v>39322</v>
      </c>
      <c r="M310">
        <v>4.1399999999999997</v>
      </c>
      <c r="N310" s="3">
        <f t="shared" si="30"/>
        <v>-11.323900000000002</v>
      </c>
      <c r="O310" s="7">
        <v>39353</v>
      </c>
      <c r="P310">
        <v>4.95</v>
      </c>
      <c r="Q310" s="3">
        <f t="shared" si="31"/>
        <v>-4.83575</v>
      </c>
      <c r="R310" s="7">
        <v>39383</v>
      </c>
      <c r="S310">
        <v>20.2</v>
      </c>
      <c r="T310" s="3">
        <f t="shared" si="32"/>
        <v>25.572999999999997</v>
      </c>
    </row>
    <row r="311" spans="2:20" x14ac:dyDescent="0.35">
      <c r="B311">
        <f t="shared" si="33"/>
        <v>2007</v>
      </c>
      <c r="C311" s="7">
        <v>39231</v>
      </c>
      <c r="D311">
        <v>43.2</v>
      </c>
      <c r="E311" s="3">
        <f t="shared" si="34"/>
        <v>51.338000000000001</v>
      </c>
      <c r="F311" s="7">
        <v>39262</v>
      </c>
      <c r="G311">
        <v>9.33</v>
      </c>
      <c r="H311" s="3">
        <f t="shared" si="28"/>
        <v>-4.3920500000000011</v>
      </c>
      <c r="I311" s="7">
        <v>39292</v>
      </c>
      <c r="J311">
        <v>6.7</v>
      </c>
      <c r="K311" s="3">
        <f t="shared" si="29"/>
        <v>-9.9694999999999983</v>
      </c>
      <c r="L311" s="7">
        <v>39323</v>
      </c>
      <c r="M311">
        <v>3.94</v>
      </c>
      <c r="N311" s="3">
        <f t="shared" si="30"/>
        <v>-11.646900000000002</v>
      </c>
      <c r="O311" s="7">
        <v>39354</v>
      </c>
      <c r="P311">
        <v>4.1900000000000004</v>
      </c>
      <c r="Q311" s="3">
        <f t="shared" si="31"/>
        <v>-6.0631499999999994</v>
      </c>
      <c r="R311" s="7">
        <v>39384</v>
      </c>
      <c r="S311">
        <v>17.2</v>
      </c>
      <c r="T311" s="3">
        <f t="shared" si="32"/>
        <v>20.727999999999998</v>
      </c>
    </row>
    <row r="312" spans="2:20" x14ac:dyDescent="0.35">
      <c r="B312">
        <f t="shared" si="33"/>
        <v>2007</v>
      </c>
      <c r="C312" s="7">
        <v>39232</v>
      </c>
      <c r="D312">
        <v>39.4</v>
      </c>
      <c r="E312" s="3">
        <f t="shared" si="34"/>
        <v>45.201000000000001</v>
      </c>
      <c r="F312" s="7">
        <v>39263</v>
      </c>
      <c r="G312">
        <v>8.34</v>
      </c>
      <c r="H312" s="3">
        <f t="shared" si="28"/>
        <v>-5.9909000000000017</v>
      </c>
      <c r="I312" s="7">
        <v>39293</v>
      </c>
      <c r="J312">
        <v>6.58</v>
      </c>
      <c r="K312" s="3">
        <f t="shared" si="29"/>
        <v>-10.1633</v>
      </c>
      <c r="L312" s="7">
        <v>39324</v>
      </c>
      <c r="M312">
        <v>4.3600000000000003</v>
      </c>
      <c r="N312" s="3">
        <f t="shared" si="30"/>
        <v>-10.968600000000002</v>
      </c>
      <c r="O312" s="7">
        <v>39355</v>
      </c>
      <c r="P312">
        <v>3.38</v>
      </c>
      <c r="Q312" s="3">
        <f t="shared" si="31"/>
        <v>-7.3713000000000006</v>
      </c>
      <c r="R312" s="7">
        <v>39385</v>
      </c>
      <c r="S312">
        <v>16.7</v>
      </c>
      <c r="T312" s="3">
        <f t="shared" si="32"/>
        <v>19.920499999999997</v>
      </c>
    </row>
    <row r="313" spans="2:20" x14ac:dyDescent="0.35">
      <c r="B313">
        <f t="shared" si="33"/>
        <v>2007</v>
      </c>
      <c r="C313" s="7">
        <v>39233</v>
      </c>
      <c r="D313">
        <v>37.299999999999997</v>
      </c>
      <c r="E313" s="3">
        <f t="shared" si="34"/>
        <v>41.809499999999993</v>
      </c>
      <c r="H313" s="3" t="str">
        <f t="shared" si="28"/>
        <v/>
      </c>
      <c r="I313" s="7">
        <v>39294</v>
      </c>
      <c r="J313">
        <v>6.47</v>
      </c>
      <c r="K313" s="3">
        <f t="shared" si="29"/>
        <v>-10.340949999999999</v>
      </c>
      <c r="L313" s="7">
        <v>39325</v>
      </c>
      <c r="M313">
        <v>5.91</v>
      </c>
      <c r="N313" s="3">
        <f t="shared" si="30"/>
        <v>-8.4653500000000008</v>
      </c>
      <c r="Q313" s="3" t="str">
        <f t="shared" si="31"/>
        <v/>
      </c>
      <c r="R313" s="7">
        <v>39386</v>
      </c>
      <c r="S313">
        <v>13.8</v>
      </c>
      <c r="T313" s="3">
        <f t="shared" si="32"/>
        <v>15.237000000000002</v>
      </c>
    </row>
    <row r="314" spans="2:20" x14ac:dyDescent="0.35">
      <c r="B314">
        <f t="shared" si="33"/>
        <v>2008</v>
      </c>
      <c r="C314" s="7">
        <v>39569</v>
      </c>
      <c r="D314">
        <v>258</v>
      </c>
      <c r="E314" s="3">
        <f t="shared" si="34"/>
        <v>398.24</v>
      </c>
      <c r="F314" s="7">
        <v>39600</v>
      </c>
      <c r="G314">
        <v>47.5</v>
      </c>
      <c r="H314" s="3">
        <f t="shared" si="28"/>
        <v>57.252500000000005</v>
      </c>
      <c r="I314" s="7">
        <v>39630</v>
      </c>
      <c r="J314">
        <v>15.5</v>
      </c>
      <c r="K314" s="3">
        <f t="shared" si="29"/>
        <v>4.2424999999999997</v>
      </c>
      <c r="L314" s="7">
        <v>39661</v>
      </c>
      <c r="M314">
        <v>26.5</v>
      </c>
      <c r="N314" s="3">
        <f t="shared" si="30"/>
        <v>24.787499999999998</v>
      </c>
      <c r="O314" s="7">
        <v>39692</v>
      </c>
      <c r="P314">
        <v>6.29</v>
      </c>
      <c r="Q314" s="3">
        <f t="shared" si="31"/>
        <v>-2.6716499999999996</v>
      </c>
      <c r="R314" s="7">
        <v>39722</v>
      </c>
      <c r="S314">
        <v>125</v>
      </c>
      <c r="T314" s="3">
        <f t="shared" si="32"/>
        <v>194.82499999999999</v>
      </c>
    </row>
    <row r="315" spans="2:20" x14ac:dyDescent="0.35">
      <c r="B315">
        <f t="shared" si="33"/>
        <v>2008</v>
      </c>
      <c r="C315" s="7">
        <v>39570</v>
      </c>
      <c r="D315">
        <v>184</v>
      </c>
      <c r="E315" s="3">
        <f t="shared" si="34"/>
        <v>278.73</v>
      </c>
      <c r="F315" s="7">
        <v>39601</v>
      </c>
      <c r="G315">
        <v>76.099999999999994</v>
      </c>
      <c r="H315" s="3">
        <f t="shared" si="28"/>
        <v>103.44149999999999</v>
      </c>
      <c r="I315" s="7">
        <v>39631</v>
      </c>
      <c r="J315">
        <v>12.5</v>
      </c>
      <c r="K315" s="3">
        <f t="shared" si="29"/>
        <v>-0.60249999999999915</v>
      </c>
      <c r="L315" s="7">
        <v>39662</v>
      </c>
      <c r="M315">
        <v>80.400000000000006</v>
      </c>
      <c r="N315" s="3">
        <f t="shared" si="30"/>
        <v>111.836</v>
      </c>
      <c r="O315" s="7">
        <v>39693</v>
      </c>
      <c r="P315">
        <v>5.84</v>
      </c>
      <c r="Q315" s="3">
        <f t="shared" si="31"/>
        <v>-3.3984000000000005</v>
      </c>
      <c r="R315" s="7">
        <v>39723</v>
      </c>
      <c r="S315">
        <v>180</v>
      </c>
      <c r="T315" s="3">
        <f t="shared" si="32"/>
        <v>283.64999999999998</v>
      </c>
    </row>
    <row r="316" spans="2:20" x14ac:dyDescent="0.35">
      <c r="B316">
        <f t="shared" si="33"/>
        <v>2008</v>
      </c>
      <c r="C316" s="7">
        <v>39571</v>
      </c>
      <c r="D316">
        <v>139</v>
      </c>
      <c r="E316" s="3">
        <f t="shared" si="34"/>
        <v>206.05499999999998</v>
      </c>
      <c r="F316" s="7">
        <v>39602</v>
      </c>
      <c r="G316">
        <v>73.900000000000006</v>
      </c>
      <c r="H316" s="3">
        <f t="shared" si="28"/>
        <v>99.888500000000022</v>
      </c>
      <c r="I316" s="7">
        <v>39632</v>
      </c>
      <c r="J316">
        <v>9.98</v>
      </c>
      <c r="K316" s="3">
        <f t="shared" si="29"/>
        <v>-4.6722999999999999</v>
      </c>
      <c r="L316" s="7">
        <v>39663</v>
      </c>
      <c r="M316">
        <v>103</v>
      </c>
      <c r="N316" s="3">
        <f t="shared" si="30"/>
        <v>148.33500000000001</v>
      </c>
      <c r="O316" s="7">
        <v>39694</v>
      </c>
      <c r="P316">
        <v>5.36</v>
      </c>
      <c r="Q316" s="3">
        <f t="shared" si="31"/>
        <v>-4.1736000000000004</v>
      </c>
      <c r="R316" s="7">
        <v>39724</v>
      </c>
      <c r="S316">
        <v>229</v>
      </c>
      <c r="T316" s="3">
        <f t="shared" si="32"/>
        <v>362.78499999999997</v>
      </c>
    </row>
    <row r="317" spans="2:20" x14ac:dyDescent="0.35">
      <c r="B317">
        <f t="shared" si="33"/>
        <v>2008</v>
      </c>
      <c r="C317" s="7">
        <v>39572</v>
      </c>
      <c r="D317">
        <v>118</v>
      </c>
      <c r="E317" s="3">
        <f t="shared" si="34"/>
        <v>172.14</v>
      </c>
      <c r="F317" s="7">
        <v>39603</v>
      </c>
      <c r="G317">
        <v>77.900000000000006</v>
      </c>
      <c r="H317" s="3">
        <f t="shared" si="28"/>
        <v>106.3485</v>
      </c>
      <c r="I317" s="7">
        <v>39633</v>
      </c>
      <c r="J317">
        <v>10.7</v>
      </c>
      <c r="K317" s="3">
        <f t="shared" si="29"/>
        <v>-3.5094999999999992</v>
      </c>
      <c r="L317" s="7">
        <v>39664</v>
      </c>
      <c r="M317">
        <v>145</v>
      </c>
      <c r="N317" s="3">
        <f t="shared" si="30"/>
        <v>216.16500000000002</v>
      </c>
      <c r="O317" s="7">
        <v>39695</v>
      </c>
      <c r="P317">
        <v>4.9800000000000004</v>
      </c>
      <c r="Q317" s="3">
        <f t="shared" si="31"/>
        <v>-4.7873000000000001</v>
      </c>
      <c r="R317" s="7">
        <v>39725</v>
      </c>
      <c r="S317">
        <v>188</v>
      </c>
      <c r="T317" s="3">
        <f t="shared" si="32"/>
        <v>296.57</v>
      </c>
    </row>
    <row r="318" spans="2:20" x14ac:dyDescent="0.35">
      <c r="B318">
        <f t="shared" si="33"/>
        <v>2008</v>
      </c>
      <c r="C318" s="7">
        <v>39573</v>
      </c>
      <c r="D318">
        <v>105</v>
      </c>
      <c r="E318" s="3">
        <f t="shared" si="34"/>
        <v>151.14499999999998</v>
      </c>
      <c r="F318" s="7">
        <v>39604</v>
      </c>
      <c r="G318">
        <v>73.5</v>
      </c>
      <c r="H318" s="3">
        <f t="shared" si="28"/>
        <v>99.242500000000007</v>
      </c>
      <c r="I318" s="7">
        <v>39634</v>
      </c>
      <c r="J318">
        <v>10.3</v>
      </c>
      <c r="K318" s="3">
        <f t="shared" si="29"/>
        <v>-4.1554999999999964</v>
      </c>
      <c r="L318" s="7">
        <v>39665</v>
      </c>
      <c r="M318">
        <v>120</v>
      </c>
      <c r="N318" s="3">
        <f t="shared" si="30"/>
        <v>175.79000000000002</v>
      </c>
      <c r="O318" s="7">
        <v>39696</v>
      </c>
      <c r="P318">
        <v>4.67</v>
      </c>
      <c r="Q318" s="3">
        <f t="shared" si="31"/>
        <v>-5.2879500000000004</v>
      </c>
      <c r="R318" s="7">
        <v>39726</v>
      </c>
      <c r="S318">
        <v>134</v>
      </c>
      <c r="T318" s="3">
        <f t="shared" si="32"/>
        <v>209.35999999999999</v>
      </c>
    </row>
    <row r="319" spans="2:20" x14ac:dyDescent="0.35">
      <c r="B319">
        <f t="shared" si="33"/>
        <v>2008</v>
      </c>
      <c r="C319" s="7">
        <v>39574</v>
      </c>
      <c r="D319">
        <v>94.1</v>
      </c>
      <c r="E319" s="3">
        <f t="shared" si="34"/>
        <v>133.54149999999998</v>
      </c>
      <c r="F319" s="7">
        <v>39605</v>
      </c>
      <c r="G319">
        <v>62.8</v>
      </c>
      <c r="H319" s="3">
        <f t="shared" si="28"/>
        <v>81.961999999999989</v>
      </c>
      <c r="I319" s="7">
        <v>39635</v>
      </c>
      <c r="J319">
        <v>9.17</v>
      </c>
      <c r="K319" s="3">
        <f t="shared" si="29"/>
        <v>-5.9804499999999994</v>
      </c>
      <c r="L319" s="7">
        <v>39666</v>
      </c>
      <c r="M319">
        <v>84</v>
      </c>
      <c r="N319" s="3">
        <f t="shared" si="30"/>
        <v>117.64999999999999</v>
      </c>
      <c r="O319" s="7">
        <v>39697</v>
      </c>
      <c r="P319">
        <v>4.66</v>
      </c>
      <c r="Q319" s="3">
        <f t="shared" si="31"/>
        <v>-5.3041</v>
      </c>
      <c r="R319" s="7">
        <v>39727</v>
      </c>
      <c r="S319">
        <v>99.1</v>
      </c>
      <c r="T319" s="3">
        <f t="shared" si="32"/>
        <v>152.99649999999997</v>
      </c>
    </row>
    <row r="320" spans="2:20" x14ac:dyDescent="0.35">
      <c r="B320">
        <f t="shared" si="33"/>
        <v>2008</v>
      </c>
      <c r="C320" s="7">
        <v>39575</v>
      </c>
      <c r="D320">
        <v>84.5</v>
      </c>
      <c r="E320" s="3">
        <f t="shared" si="34"/>
        <v>118.03749999999999</v>
      </c>
      <c r="F320" s="7">
        <v>39606</v>
      </c>
      <c r="G320">
        <v>52.7</v>
      </c>
      <c r="H320" s="3">
        <f t="shared" si="28"/>
        <v>65.650499999999994</v>
      </c>
      <c r="I320" s="7">
        <v>39636</v>
      </c>
      <c r="J320">
        <v>8.09</v>
      </c>
      <c r="K320" s="3">
        <f t="shared" si="29"/>
        <v>-7.7246499999999987</v>
      </c>
      <c r="L320" s="7">
        <v>39667</v>
      </c>
      <c r="M320">
        <v>60.7</v>
      </c>
      <c r="N320" s="3">
        <f t="shared" si="30"/>
        <v>80.020499999999998</v>
      </c>
      <c r="O320" s="7">
        <v>39698</v>
      </c>
      <c r="P320">
        <v>90.5</v>
      </c>
      <c r="Q320" s="3">
        <f t="shared" si="31"/>
        <v>133.32749999999999</v>
      </c>
      <c r="R320" s="7">
        <v>39728</v>
      </c>
      <c r="S320">
        <v>76.599999999999994</v>
      </c>
      <c r="T320" s="3">
        <f t="shared" si="32"/>
        <v>116.65899999999999</v>
      </c>
    </row>
    <row r="321" spans="2:20" x14ac:dyDescent="0.35">
      <c r="B321">
        <f t="shared" si="33"/>
        <v>2008</v>
      </c>
      <c r="C321" s="7">
        <v>39576</v>
      </c>
      <c r="D321">
        <v>77.5</v>
      </c>
      <c r="E321" s="3">
        <f t="shared" si="34"/>
        <v>106.73249999999999</v>
      </c>
      <c r="F321" s="7">
        <v>39607</v>
      </c>
      <c r="G321">
        <v>44.5</v>
      </c>
      <c r="H321" s="3">
        <f t="shared" si="28"/>
        <v>52.407499999999992</v>
      </c>
      <c r="I321" s="7">
        <v>39637</v>
      </c>
      <c r="J321">
        <v>8.36</v>
      </c>
      <c r="K321" s="3">
        <f t="shared" si="29"/>
        <v>-7.2886000000000006</v>
      </c>
      <c r="L321" s="7">
        <v>39668</v>
      </c>
      <c r="M321">
        <v>47.7</v>
      </c>
      <c r="N321" s="3">
        <f t="shared" si="30"/>
        <v>59.025499999999994</v>
      </c>
      <c r="O321" s="7">
        <v>39699</v>
      </c>
      <c r="P321">
        <v>112</v>
      </c>
      <c r="Q321" s="3">
        <f t="shared" si="31"/>
        <v>168.04999999999998</v>
      </c>
      <c r="R321" s="7">
        <v>39729</v>
      </c>
      <c r="S321">
        <v>60.5</v>
      </c>
      <c r="T321" s="3">
        <f t="shared" si="32"/>
        <v>90.657499999999999</v>
      </c>
    </row>
    <row r="322" spans="2:20" x14ac:dyDescent="0.35">
      <c r="B322">
        <f t="shared" si="33"/>
        <v>2008</v>
      </c>
      <c r="C322" s="7">
        <v>39577</v>
      </c>
      <c r="D322">
        <v>78.900000000000006</v>
      </c>
      <c r="E322" s="3">
        <f t="shared" si="34"/>
        <v>108.99350000000001</v>
      </c>
      <c r="F322" s="7">
        <v>39608</v>
      </c>
      <c r="G322">
        <v>37.299999999999997</v>
      </c>
      <c r="H322" s="3">
        <f t="shared" si="28"/>
        <v>40.779499999999992</v>
      </c>
      <c r="I322" s="7">
        <v>39638</v>
      </c>
      <c r="J322">
        <v>6.87</v>
      </c>
      <c r="K322" s="3">
        <f t="shared" si="29"/>
        <v>-9.6949499999999986</v>
      </c>
      <c r="L322" s="7">
        <v>39669</v>
      </c>
      <c r="M322">
        <v>42.9</v>
      </c>
      <c r="N322" s="3">
        <f t="shared" si="30"/>
        <v>51.273499999999999</v>
      </c>
      <c r="O322" s="7">
        <v>39700</v>
      </c>
      <c r="P322">
        <v>93.4</v>
      </c>
      <c r="Q322" s="3">
        <f t="shared" si="31"/>
        <v>138.011</v>
      </c>
      <c r="R322" s="7">
        <v>39730</v>
      </c>
      <c r="S322">
        <v>51.5</v>
      </c>
      <c r="T322" s="3">
        <f t="shared" si="32"/>
        <v>76.122500000000002</v>
      </c>
    </row>
    <row r="323" spans="2:20" x14ac:dyDescent="0.35">
      <c r="B323">
        <f t="shared" si="33"/>
        <v>2008</v>
      </c>
      <c r="C323" s="7">
        <v>39578</v>
      </c>
      <c r="D323">
        <v>70.5</v>
      </c>
      <c r="E323" s="3">
        <f t="shared" si="34"/>
        <v>95.427500000000009</v>
      </c>
      <c r="F323" s="7">
        <v>39609</v>
      </c>
      <c r="G323">
        <v>28.9</v>
      </c>
      <c r="H323" s="3">
        <f t="shared" si="28"/>
        <v>27.213499999999996</v>
      </c>
      <c r="I323" s="7">
        <v>39639</v>
      </c>
      <c r="J323">
        <v>6.31</v>
      </c>
      <c r="K323" s="3">
        <f t="shared" si="29"/>
        <v>-10.599349999999999</v>
      </c>
      <c r="L323" s="7">
        <v>39670</v>
      </c>
      <c r="M323">
        <v>38</v>
      </c>
      <c r="N323" s="3">
        <f t="shared" si="30"/>
        <v>43.36</v>
      </c>
      <c r="O323" s="7">
        <v>39701</v>
      </c>
      <c r="P323">
        <v>75.400000000000006</v>
      </c>
      <c r="Q323" s="3">
        <f t="shared" si="31"/>
        <v>108.94100000000002</v>
      </c>
      <c r="R323" s="7">
        <v>39731</v>
      </c>
      <c r="S323">
        <v>45</v>
      </c>
      <c r="T323" s="3">
        <f t="shared" si="32"/>
        <v>65.625</v>
      </c>
    </row>
    <row r="324" spans="2:20" x14ac:dyDescent="0.35">
      <c r="B324">
        <f t="shared" si="33"/>
        <v>2008</v>
      </c>
      <c r="C324" s="7">
        <v>39579</v>
      </c>
      <c r="D324">
        <v>63.8</v>
      </c>
      <c r="E324" s="3">
        <f t="shared" si="34"/>
        <v>84.606999999999999</v>
      </c>
      <c r="F324" s="7">
        <v>39610</v>
      </c>
      <c r="G324">
        <v>25.7</v>
      </c>
      <c r="H324" s="3">
        <f t="shared" ref="H324:H387" si="35">IF(ISBLANK(G324),"",(G324*H$3)+H$2)</f>
        <v>22.045499999999997</v>
      </c>
      <c r="I324" s="7">
        <v>39640</v>
      </c>
      <c r="J324">
        <v>6.03</v>
      </c>
      <c r="K324" s="3">
        <f t="shared" ref="K324:K387" si="36">IF(ISBLANK(J324),"",(J324*K$3)+K$2)</f>
        <v>-11.051549999999999</v>
      </c>
      <c r="L324" s="7">
        <v>39671</v>
      </c>
      <c r="M324">
        <v>35.200000000000003</v>
      </c>
      <c r="N324" s="3">
        <f t="shared" ref="N324:N387" si="37">IF(ISBLANK(M324),"",(M324*N$3)+N$2)</f>
        <v>38.838000000000008</v>
      </c>
      <c r="O324" s="7">
        <v>39702</v>
      </c>
      <c r="P324">
        <v>53.9</v>
      </c>
      <c r="Q324" s="3">
        <f t="shared" ref="Q324:Q387" si="38">IF(ISBLANK(P324),"",(P324*Q$3)+Q$2)</f>
        <v>74.218500000000006</v>
      </c>
      <c r="R324" s="7">
        <v>39732</v>
      </c>
      <c r="S324">
        <v>38.299999999999997</v>
      </c>
      <c r="T324" s="3">
        <f t="shared" ref="T324:T387" si="39">IF(ISBLANK(S324),"",(S324*T$3)+T$2)</f>
        <v>54.804499999999997</v>
      </c>
    </row>
    <row r="325" spans="2:20" x14ac:dyDescent="0.35">
      <c r="B325">
        <f t="shared" ref="B325:B388" si="40">YEAR(L325)</f>
        <v>2008</v>
      </c>
      <c r="C325" s="7">
        <v>39580</v>
      </c>
      <c r="D325">
        <v>56.2</v>
      </c>
      <c r="E325" s="3">
        <f t="shared" ref="E325:E388" si="41">IF(ISBLANK(D325),"",(D325*E$3)+E$2)</f>
        <v>72.332999999999998</v>
      </c>
      <c r="F325" s="7">
        <v>39611</v>
      </c>
      <c r="G325">
        <v>23.1</v>
      </c>
      <c r="H325" s="3">
        <f t="shared" si="35"/>
        <v>17.846499999999999</v>
      </c>
      <c r="I325" s="7">
        <v>39641</v>
      </c>
      <c r="J325">
        <v>5.5</v>
      </c>
      <c r="K325" s="3">
        <f t="shared" si="36"/>
        <v>-11.907499999999999</v>
      </c>
      <c r="L325" s="7">
        <v>39672</v>
      </c>
      <c r="M325">
        <v>34.200000000000003</v>
      </c>
      <c r="N325" s="3">
        <f t="shared" si="37"/>
        <v>37.222999999999999</v>
      </c>
      <c r="O325" s="7">
        <v>39703</v>
      </c>
      <c r="P325">
        <v>40.5</v>
      </c>
      <c r="Q325" s="3">
        <f t="shared" si="38"/>
        <v>52.577500000000001</v>
      </c>
      <c r="R325" s="7">
        <v>39733</v>
      </c>
      <c r="S325">
        <v>33.9</v>
      </c>
      <c r="T325" s="3">
        <f t="shared" si="39"/>
        <v>47.698500000000003</v>
      </c>
    </row>
    <row r="326" spans="2:20" x14ac:dyDescent="0.35">
      <c r="B326">
        <f t="shared" si="40"/>
        <v>2008</v>
      </c>
      <c r="C326" s="7">
        <v>39581</v>
      </c>
      <c r="D326">
        <v>50</v>
      </c>
      <c r="E326" s="3">
        <f t="shared" si="41"/>
        <v>62.32</v>
      </c>
      <c r="F326" s="7">
        <v>39612</v>
      </c>
      <c r="G326">
        <v>17</v>
      </c>
      <c r="H326" s="3">
        <f t="shared" si="35"/>
        <v>7.9949999999999974</v>
      </c>
      <c r="I326" s="7">
        <v>39642</v>
      </c>
      <c r="J326">
        <v>5.59</v>
      </c>
      <c r="K326" s="3">
        <f t="shared" si="36"/>
        <v>-11.76215</v>
      </c>
      <c r="L326" s="7">
        <v>39673</v>
      </c>
      <c r="M326">
        <v>34.1</v>
      </c>
      <c r="N326" s="3">
        <f t="shared" si="37"/>
        <v>37.061499999999995</v>
      </c>
      <c r="O326" s="7">
        <v>39704</v>
      </c>
      <c r="P326">
        <v>33.299999999999997</v>
      </c>
      <c r="Q326" s="3">
        <f t="shared" si="38"/>
        <v>40.949499999999993</v>
      </c>
      <c r="R326" s="7">
        <v>39734</v>
      </c>
      <c r="S326">
        <v>31.5</v>
      </c>
      <c r="T326" s="3">
        <f t="shared" si="39"/>
        <v>43.822500000000005</v>
      </c>
    </row>
    <row r="327" spans="2:20" x14ac:dyDescent="0.35">
      <c r="B327">
        <f t="shared" si="40"/>
        <v>2008</v>
      </c>
      <c r="C327" s="7">
        <v>39582</v>
      </c>
      <c r="D327">
        <v>44.9</v>
      </c>
      <c r="E327" s="3">
        <f t="shared" si="41"/>
        <v>54.083499999999994</v>
      </c>
      <c r="F327" s="7">
        <v>39613</v>
      </c>
      <c r="G327">
        <v>12.7</v>
      </c>
      <c r="H327" s="3">
        <f t="shared" si="35"/>
        <v>1.0504999999999995</v>
      </c>
      <c r="I327" s="7">
        <v>39643</v>
      </c>
      <c r="J327">
        <v>5.59</v>
      </c>
      <c r="K327" s="3">
        <f t="shared" si="36"/>
        <v>-11.76215</v>
      </c>
      <c r="L327" s="7">
        <v>39674</v>
      </c>
      <c r="M327">
        <v>29.7</v>
      </c>
      <c r="N327" s="3">
        <f t="shared" si="37"/>
        <v>29.955499999999997</v>
      </c>
      <c r="O327" s="7">
        <v>39705</v>
      </c>
      <c r="P327">
        <v>27.6</v>
      </c>
      <c r="Q327" s="3">
        <f t="shared" si="38"/>
        <v>31.744000000000007</v>
      </c>
      <c r="R327" s="7">
        <v>39735</v>
      </c>
      <c r="S327">
        <v>29</v>
      </c>
      <c r="T327" s="3">
        <f t="shared" si="39"/>
        <v>39.785000000000004</v>
      </c>
    </row>
    <row r="328" spans="2:20" x14ac:dyDescent="0.35">
      <c r="B328">
        <f t="shared" si="40"/>
        <v>2008</v>
      </c>
      <c r="C328" s="7">
        <v>39583</v>
      </c>
      <c r="D328">
        <v>40.700000000000003</v>
      </c>
      <c r="E328" s="3">
        <f t="shared" si="41"/>
        <v>47.300500000000007</v>
      </c>
      <c r="F328" s="7">
        <v>39614</v>
      </c>
      <c r="G328">
        <v>11.6</v>
      </c>
      <c r="H328" s="3">
        <f t="shared" si="35"/>
        <v>-0.72600000000000264</v>
      </c>
      <c r="I328" s="7">
        <v>39644</v>
      </c>
      <c r="J328">
        <v>6.23</v>
      </c>
      <c r="K328" s="3">
        <f t="shared" si="36"/>
        <v>-10.728549999999998</v>
      </c>
      <c r="L328" s="7">
        <v>39675</v>
      </c>
      <c r="M328">
        <v>26.7</v>
      </c>
      <c r="N328" s="3">
        <f t="shared" si="37"/>
        <v>25.110499999999998</v>
      </c>
      <c r="O328" s="7">
        <v>39706</v>
      </c>
      <c r="P328">
        <v>24.9</v>
      </c>
      <c r="Q328" s="3">
        <f t="shared" si="38"/>
        <v>27.383499999999998</v>
      </c>
      <c r="R328" s="7">
        <v>39736</v>
      </c>
      <c r="S328">
        <v>32.700000000000003</v>
      </c>
      <c r="T328" s="3">
        <f t="shared" si="39"/>
        <v>45.760500000000008</v>
      </c>
    </row>
    <row r="329" spans="2:20" x14ac:dyDescent="0.35">
      <c r="B329">
        <f t="shared" si="40"/>
        <v>2008</v>
      </c>
      <c r="C329" s="7">
        <v>39584</v>
      </c>
      <c r="D329">
        <v>38.1</v>
      </c>
      <c r="E329" s="3">
        <f t="shared" si="41"/>
        <v>43.101500000000001</v>
      </c>
      <c r="F329" s="7">
        <v>39615</v>
      </c>
      <c r="G329">
        <v>11</v>
      </c>
      <c r="H329" s="3">
        <f t="shared" si="35"/>
        <v>-1.6950000000000003</v>
      </c>
      <c r="I329" s="7">
        <v>39645</v>
      </c>
      <c r="J329">
        <v>5.66</v>
      </c>
      <c r="K329" s="3">
        <f t="shared" si="36"/>
        <v>-11.649099999999999</v>
      </c>
      <c r="L329" s="7">
        <v>39676</v>
      </c>
      <c r="M329">
        <v>23.5</v>
      </c>
      <c r="N329" s="3">
        <f t="shared" si="37"/>
        <v>19.942499999999999</v>
      </c>
      <c r="O329" s="7">
        <v>39707</v>
      </c>
      <c r="P329">
        <v>19.600000000000001</v>
      </c>
      <c r="Q329" s="3">
        <f t="shared" si="38"/>
        <v>18.824000000000005</v>
      </c>
      <c r="R329" s="7">
        <v>39737</v>
      </c>
      <c r="S329">
        <v>26.2</v>
      </c>
      <c r="T329" s="3">
        <f t="shared" si="39"/>
        <v>35.262999999999998</v>
      </c>
    </row>
    <row r="330" spans="2:20" x14ac:dyDescent="0.35">
      <c r="B330">
        <f t="shared" si="40"/>
        <v>2008</v>
      </c>
      <c r="C330" s="7">
        <v>39585</v>
      </c>
      <c r="D330">
        <v>36.1</v>
      </c>
      <c r="E330" s="3">
        <f t="shared" si="41"/>
        <v>39.871500000000005</v>
      </c>
      <c r="F330" s="7">
        <v>39616</v>
      </c>
      <c r="G330">
        <v>16.3</v>
      </c>
      <c r="H330" s="3">
        <f t="shared" si="35"/>
        <v>6.8644999999999996</v>
      </c>
      <c r="I330" s="7">
        <v>39646</v>
      </c>
      <c r="J330">
        <v>5.67</v>
      </c>
      <c r="K330" s="3">
        <f t="shared" si="36"/>
        <v>-11.632949999999999</v>
      </c>
      <c r="L330" s="7">
        <v>39677</v>
      </c>
      <c r="M330">
        <v>20.9</v>
      </c>
      <c r="N330" s="3">
        <f t="shared" si="37"/>
        <v>15.743499999999994</v>
      </c>
      <c r="O330" s="7">
        <v>39708</v>
      </c>
      <c r="P330">
        <v>16.100000000000001</v>
      </c>
      <c r="Q330" s="3">
        <f t="shared" si="38"/>
        <v>13.171500000000004</v>
      </c>
      <c r="R330" s="7">
        <v>39738</v>
      </c>
      <c r="S330">
        <v>27.8</v>
      </c>
      <c r="T330" s="3">
        <f t="shared" si="39"/>
        <v>37.847000000000001</v>
      </c>
    </row>
    <row r="331" spans="2:20" x14ac:dyDescent="0.35">
      <c r="B331">
        <f t="shared" si="40"/>
        <v>2008</v>
      </c>
      <c r="C331" s="7">
        <v>39586</v>
      </c>
      <c r="D331">
        <v>41.5</v>
      </c>
      <c r="E331" s="3">
        <f t="shared" si="41"/>
        <v>48.592499999999994</v>
      </c>
      <c r="F331" s="7">
        <v>39617</v>
      </c>
      <c r="G331">
        <v>18.5</v>
      </c>
      <c r="H331" s="3">
        <f t="shared" si="35"/>
        <v>10.4175</v>
      </c>
      <c r="I331" s="7">
        <v>39647</v>
      </c>
      <c r="J331">
        <v>5.89</v>
      </c>
      <c r="K331" s="3">
        <f t="shared" si="36"/>
        <v>-11.27765</v>
      </c>
      <c r="L331" s="7">
        <v>39678</v>
      </c>
      <c r="M331">
        <v>17.600000000000001</v>
      </c>
      <c r="N331" s="3">
        <f t="shared" si="37"/>
        <v>10.414000000000001</v>
      </c>
      <c r="O331" s="7">
        <v>39709</v>
      </c>
      <c r="P331">
        <v>12.6</v>
      </c>
      <c r="Q331" s="3">
        <f t="shared" si="38"/>
        <v>7.5190000000000001</v>
      </c>
      <c r="R331" s="7">
        <v>39739</v>
      </c>
      <c r="S331">
        <v>25.1</v>
      </c>
      <c r="T331" s="3">
        <f t="shared" si="39"/>
        <v>33.486500000000007</v>
      </c>
    </row>
    <row r="332" spans="2:20" x14ac:dyDescent="0.35">
      <c r="B332">
        <f t="shared" si="40"/>
        <v>2008</v>
      </c>
      <c r="C332" s="7">
        <v>39587</v>
      </c>
      <c r="D332">
        <v>43.5</v>
      </c>
      <c r="E332" s="3">
        <f t="shared" si="41"/>
        <v>51.822499999999998</v>
      </c>
      <c r="F332" s="7">
        <v>39618</v>
      </c>
      <c r="G332">
        <v>18.899999999999999</v>
      </c>
      <c r="H332" s="3">
        <f t="shared" si="35"/>
        <v>11.063499999999998</v>
      </c>
      <c r="I332" s="7">
        <v>39648</v>
      </c>
      <c r="J332">
        <v>8.06</v>
      </c>
      <c r="K332" s="3">
        <f t="shared" si="36"/>
        <v>-7.7730999999999977</v>
      </c>
      <c r="L332" s="7">
        <v>39679</v>
      </c>
      <c r="M332">
        <v>18.2</v>
      </c>
      <c r="N332" s="3">
        <f t="shared" si="37"/>
        <v>11.382999999999996</v>
      </c>
      <c r="O332" s="7">
        <v>39710</v>
      </c>
      <c r="P332">
        <v>9.67</v>
      </c>
      <c r="Q332" s="3">
        <f t="shared" si="38"/>
        <v>2.7870499999999989</v>
      </c>
      <c r="R332" s="7">
        <v>39740</v>
      </c>
      <c r="S332">
        <v>23.5</v>
      </c>
      <c r="T332" s="3">
        <f t="shared" si="39"/>
        <v>30.9025</v>
      </c>
    </row>
    <row r="333" spans="2:20" x14ac:dyDescent="0.35">
      <c r="B333">
        <f t="shared" si="40"/>
        <v>2008</v>
      </c>
      <c r="C333" s="7">
        <v>39588</v>
      </c>
      <c r="D333">
        <v>43.5</v>
      </c>
      <c r="E333" s="3">
        <f t="shared" si="41"/>
        <v>51.822499999999998</v>
      </c>
      <c r="F333" s="7">
        <v>39619</v>
      </c>
      <c r="G333">
        <v>18.5</v>
      </c>
      <c r="H333" s="3">
        <f t="shared" si="35"/>
        <v>10.4175</v>
      </c>
      <c r="I333" s="7">
        <v>39649</v>
      </c>
      <c r="J333">
        <v>7.1</v>
      </c>
      <c r="K333" s="3">
        <f t="shared" si="36"/>
        <v>-9.3234999999999992</v>
      </c>
      <c r="L333" s="7">
        <v>39680</v>
      </c>
      <c r="M333">
        <v>19.3</v>
      </c>
      <c r="N333" s="3">
        <f t="shared" si="37"/>
        <v>13.159499999999998</v>
      </c>
      <c r="O333" s="7">
        <v>39711</v>
      </c>
      <c r="P333">
        <v>7.56</v>
      </c>
      <c r="Q333" s="3">
        <f t="shared" si="38"/>
        <v>-0.62060000000000137</v>
      </c>
      <c r="R333" s="7">
        <v>39741</v>
      </c>
      <c r="S333">
        <v>22.2</v>
      </c>
      <c r="T333" s="3">
        <f t="shared" si="39"/>
        <v>28.803000000000001</v>
      </c>
    </row>
    <row r="334" spans="2:20" x14ac:dyDescent="0.35">
      <c r="B334">
        <f t="shared" si="40"/>
        <v>2008</v>
      </c>
      <c r="C334" s="7">
        <v>39589</v>
      </c>
      <c r="D334">
        <v>40.799999999999997</v>
      </c>
      <c r="E334" s="3">
        <f t="shared" si="41"/>
        <v>47.461999999999996</v>
      </c>
      <c r="F334" s="7">
        <v>39620</v>
      </c>
      <c r="G334">
        <v>17.600000000000001</v>
      </c>
      <c r="H334" s="3">
        <f t="shared" si="35"/>
        <v>8.9640000000000022</v>
      </c>
      <c r="I334" s="7">
        <v>39650</v>
      </c>
      <c r="J334">
        <v>12.1</v>
      </c>
      <c r="K334" s="3">
        <f t="shared" si="36"/>
        <v>-1.2484999999999999</v>
      </c>
      <c r="L334" s="7">
        <v>39681</v>
      </c>
      <c r="M334">
        <v>17</v>
      </c>
      <c r="N334" s="3">
        <f t="shared" si="37"/>
        <v>9.4449999999999967</v>
      </c>
      <c r="O334" s="7">
        <v>39712</v>
      </c>
      <c r="P334">
        <v>7.56</v>
      </c>
      <c r="Q334" s="3">
        <f t="shared" si="38"/>
        <v>-0.62060000000000137</v>
      </c>
      <c r="R334" s="7">
        <v>39742</v>
      </c>
      <c r="S334">
        <v>21.4</v>
      </c>
      <c r="T334" s="3">
        <f t="shared" si="39"/>
        <v>27.510999999999999</v>
      </c>
    </row>
    <row r="335" spans="2:20" x14ac:dyDescent="0.35">
      <c r="B335">
        <f t="shared" si="40"/>
        <v>2008</v>
      </c>
      <c r="C335" s="7">
        <v>39590</v>
      </c>
      <c r="D335">
        <v>42.4</v>
      </c>
      <c r="E335" s="3">
        <f t="shared" si="41"/>
        <v>50.045999999999999</v>
      </c>
      <c r="F335" s="7">
        <v>39621</v>
      </c>
      <c r="G335">
        <v>15.4</v>
      </c>
      <c r="H335" s="3">
        <f t="shared" si="35"/>
        <v>5.4109999999999978</v>
      </c>
      <c r="I335" s="7">
        <v>39651</v>
      </c>
      <c r="J335">
        <v>11.3</v>
      </c>
      <c r="K335" s="3">
        <f t="shared" si="36"/>
        <v>-2.540499999999998</v>
      </c>
      <c r="L335" s="7">
        <v>39682</v>
      </c>
      <c r="M335">
        <v>15.6</v>
      </c>
      <c r="N335" s="3">
        <f t="shared" si="37"/>
        <v>7.1839999999999975</v>
      </c>
      <c r="O335" s="7">
        <v>39713</v>
      </c>
      <c r="P335">
        <v>6.49</v>
      </c>
      <c r="Q335" s="3">
        <f t="shared" si="38"/>
        <v>-2.3486499999999992</v>
      </c>
      <c r="R335" s="7">
        <v>39743</v>
      </c>
      <c r="S335">
        <v>23.8</v>
      </c>
      <c r="T335" s="3">
        <f t="shared" si="39"/>
        <v>31.386999999999997</v>
      </c>
    </row>
    <row r="336" spans="2:20" x14ac:dyDescent="0.35">
      <c r="B336">
        <f t="shared" si="40"/>
        <v>2008</v>
      </c>
      <c r="C336" s="7">
        <v>39591</v>
      </c>
      <c r="D336">
        <v>46.3</v>
      </c>
      <c r="E336" s="3">
        <f t="shared" si="41"/>
        <v>56.344499999999989</v>
      </c>
      <c r="F336" s="7">
        <v>39622</v>
      </c>
      <c r="G336">
        <v>15.2</v>
      </c>
      <c r="H336" s="3">
        <f t="shared" si="35"/>
        <v>5.0879999999999974</v>
      </c>
      <c r="I336" s="7">
        <v>39652</v>
      </c>
      <c r="J336">
        <v>11.9</v>
      </c>
      <c r="K336" s="3">
        <f t="shared" si="36"/>
        <v>-1.5715000000000003</v>
      </c>
      <c r="L336" s="7">
        <v>39683</v>
      </c>
      <c r="M336">
        <v>13.9</v>
      </c>
      <c r="N336" s="3">
        <f t="shared" si="37"/>
        <v>4.4384999999999977</v>
      </c>
      <c r="O336" s="7">
        <v>39714</v>
      </c>
      <c r="P336">
        <v>6.39</v>
      </c>
      <c r="Q336" s="3">
        <f t="shared" si="38"/>
        <v>-2.5101500000000012</v>
      </c>
      <c r="R336" s="7">
        <v>39744</v>
      </c>
      <c r="S336">
        <v>20.7</v>
      </c>
      <c r="T336" s="3">
        <f t="shared" si="39"/>
        <v>26.380500000000001</v>
      </c>
    </row>
    <row r="337" spans="2:20" x14ac:dyDescent="0.35">
      <c r="B337">
        <f t="shared" si="40"/>
        <v>2008</v>
      </c>
      <c r="C337" s="7">
        <v>39592</v>
      </c>
      <c r="D337">
        <v>41.5</v>
      </c>
      <c r="E337" s="3">
        <f t="shared" si="41"/>
        <v>48.592499999999994</v>
      </c>
      <c r="F337" s="7">
        <v>39623</v>
      </c>
      <c r="G337">
        <v>15.2</v>
      </c>
      <c r="H337" s="3">
        <f t="shared" si="35"/>
        <v>5.0879999999999974</v>
      </c>
      <c r="I337" s="7">
        <v>39653</v>
      </c>
      <c r="J337">
        <v>18.3</v>
      </c>
      <c r="K337" s="3">
        <f t="shared" si="36"/>
        <v>8.7645000000000017</v>
      </c>
      <c r="L337" s="7">
        <v>39684</v>
      </c>
      <c r="M337">
        <v>12.3</v>
      </c>
      <c r="N337" s="3">
        <f t="shared" si="37"/>
        <v>1.854499999999998</v>
      </c>
      <c r="O337" s="7">
        <v>39715</v>
      </c>
      <c r="P337">
        <v>5.81</v>
      </c>
      <c r="Q337" s="3">
        <f t="shared" si="38"/>
        <v>-3.4468500000000013</v>
      </c>
      <c r="R337" s="7">
        <v>39745</v>
      </c>
      <c r="S337">
        <v>19.399999999999999</v>
      </c>
      <c r="T337" s="3">
        <f t="shared" si="39"/>
        <v>24.280999999999995</v>
      </c>
    </row>
    <row r="338" spans="2:20" x14ac:dyDescent="0.35">
      <c r="B338">
        <f t="shared" si="40"/>
        <v>2008</v>
      </c>
      <c r="C338" s="7">
        <v>39593</v>
      </c>
      <c r="D338">
        <v>37.700000000000003</v>
      </c>
      <c r="E338" s="3">
        <f t="shared" si="41"/>
        <v>42.455500000000008</v>
      </c>
      <c r="F338" s="7">
        <v>39624</v>
      </c>
      <c r="G338">
        <v>13</v>
      </c>
      <c r="H338" s="3">
        <f t="shared" si="35"/>
        <v>1.5350000000000001</v>
      </c>
      <c r="I338" s="7">
        <v>39654</v>
      </c>
      <c r="J338">
        <v>30.3</v>
      </c>
      <c r="K338" s="3">
        <f t="shared" si="36"/>
        <v>28.144500000000001</v>
      </c>
      <c r="L338" s="7">
        <v>39685</v>
      </c>
      <c r="M338">
        <v>11</v>
      </c>
      <c r="N338" s="3">
        <f t="shared" si="37"/>
        <v>-0.24500000000000099</v>
      </c>
      <c r="O338" s="7">
        <v>39716</v>
      </c>
      <c r="P338">
        <v>5.52</v>
      </c>
      <c r="Q338" s="3">
        <f t="shared" si="38"/>
        <v>-3.9152000000000005</v>
      </c>
      <c r="R338" s="7">
        <v>39746</v>
      </c>
      <c r="S338">
        <v>18.399999999999999</v>
      </c>
      <c r="T338" s="3">
        <f t="shared" si="39"/>
        <v>22.665999999999997</v>
      </c>
    </row>
    <row r="339" spans="2:20" x14ac:dyDescent="0.35">
      <c r="B339">
        <f t="shared" si="40"/>
        <v>2008</v>
      </c>
      <c r="C339" s="7">
        <v>39594</v>
      </c>
      <c r="D339">
        <v>33.700000000000003</v>
      </c>
      <c r="E339" s="3">
        <f t="shared" si="41"/>
        <v>35.995500000000007</v>
      </c>
      <c r="F339" s="7">
        <v>39625</v>
      </c>
      <c r="G339">
        <v>10.6</v>
      </c>
      <c r="H339" s="3">
        <f t="shared" si="35"/>
        <v>-2.3410000000000011</v>
      </c>
      <c r="I339" s="7">
        <v>39655</v>
      </c>
      <c r="J339">
        <v>38.1</v>
      </c>
      <c r="K339" s="3">
        <f t="shared" si="36"/>
        <v>40.741500000000002</v>
      </c>
      <c r="L339" s="7">
        <v>39686</v>
      </c>
      <c r="M339">
        <v>10</v>
      </c>
      <c r="N339" s="3">
        <f t="shared" si="37"/>
        <v>-1.860000000000003</v>
      </c>
      <c r="O339" s="7">
        <v>39717</v>
      </c>
      <c r="P339">
        <v>5.23</v>
      </c>
      <c r="Q339" s="3">
        <f t="shared" si="38"/>
        <v>-4.3835499999999996</v>
      </c>
      <c r="R339" s="7">
        <v>39747</v>
      </c>
      <c r="S339">
        <v>41.7</v>
      </c>
      <c r="T339" s="3">
        <f t="shared" si="39"/>
        <v>60.295500000000004</v>
      </c>
    </row>
    <row r="340" spans="2:20" x14ac:dyDescent="0.35">
      <c r="B340">
        <f t="shared" si="40"/>
        <v>2008</v>
      </c>
      <c r="C340" s="7">
        <v>39595</v>
      </c>
      <c r="D340">
        <v>32.6</v>
      </c>
      <c r="E340" s="3">
        <f t="shared" si="41"/>
        <v>34.219000000000001</v>
      </c>
      <c r="F340" s="7">
        <v>39626</v>
      </c>
      <c r="G340">
        <v>11.1</v>
      </c>
      <c r="H340" s="3">
        <f t="shared" si="35"/>
        <v>-1.5335000000000001</v>
      </c>
      <c r="I340" s="7">
        <v>39656</v>
      </c>
      <c r="J340">
        <v>31.9</v>
      </c>
      <c r="K340" s="3">
        <f t="shared" si="36"/>
        <v>30.728499999999997</v>
      </c>
      <c r="L340" s="7">
        <v>39687</v>
      </c>
      <c r="M340">
        <v>8.59</v>
      </c>
      <c r="N340" s="3">
        <f t="shared" si="37"/>
        <v>-4.1371500000000019</v>
      </c>
      <c r="O340" s="7">
        <v>39718</v>
      </c>
      <c r="P340">
        <v>25.4</v>
      </c>
      <c r="Q340" s="3">
        <f t="shared" si="38"/>
        <v>28.191000000000003</v>
      </c>
      <c r="R340" s="7">
        <v>39748</v>
      </c>
      <c r="S340">
        <v>87.1</v>
      </c>
      <c r="T340" s="3">
        <f t="shared" si="39"/>
        <v>133.61649999999997</v>
      </c>
    </row>
    <row r="341" spans="2:20" x14ac:dyDescent="0.35">
      <c r="B341">
        <f t="shared" si="40"/>
        <v>2008</v>
      </c>
      <c r="C341" s="7">
        <v>39596</v>
      </c>
      <c r="D341">
        <v>30.7</v>
      </c>
      <c r="E341" s="3">
        <f t="shared" si="41"/>
        <v>31.150500000000001</v>
      </c>
      <c r="F341" s="7">
        <v>39627</v>
      </c>
      <c r="G341">
        <v>11.5</v>
      </c>
      <c r="H341" s="3">
        <f t="shared" si="35"/>
        <v>-0.88749999999999929</v>
      </c>
      <c r="I341" s="7">
        <v>39657</v>
      </c>
      <c r="J341">
        <v>25.7</v>
      </c>
      <c r="K341" s="3">
        <f t="shared" si="36"/>
        <v>20.715499999999999</v>
      </c>
      <c r="L341" s="7">
        <v>39688</v>
      </c>
      <c r="M341">
        <v>7.69</v>
      </c>
      <c r="N341" s="3">
        <f t="shared" si="37"/>
        <v>-5.5906500000000001</v>
      </c>
      <c r="O341" s="7">
        <v>39719</v>
      </c>
      <c r="P341">
        <v>107</v>
      </c>
      <c r="Q341" s="3">
        <f t="shared" si="38"/>
        <v>159.97499999999999</v>
      </c>
      <c r="R341" s="7">
        <v>39749</v>
      </c>
      <c r="S341">
        <v>113</v>
      </c>
      <c r="T341" s="3">
        <f t="shared" si="39"/>
        <v>175.44499999999999</v>
      </c>
    </row>
    <row r="342" spans="2:20" x14ac:dyDescent="0.35">
      <c r="B342">
        <f t="shared" si="40"/>
        <v>2008</v>
      </c>
      <c r="C342" s="7">
        <v>39597</v>
      </c>
      <c r="D342">
        <v>26.5</v>
      </c>
      <c r="E342" s="3">
        <f t="shared" si="41"/>
        <v>24.3675</v>
      </c>
      <c r="F342" s="7">
        <v>39628</v>
      </c>
      <c r="G342">
        <v>12.1</v>
      </c>
      <c r="H342" s="3">
        <f t="shared" si="35"/>
        <v>8.1499999999998352E-2</v>
      </c>
      <c r="I342" s="7">
        <v>39658</v>
      </c>
      <c r="J342">
        <v>20.5</v>
      </c>
      <c r="K342" s="3">
        <f t="shared" si="36"/>
        <v>12.317500000000003</v>
      </c>
      <c r="L342" s="7">
        <v>39689</v>
      </c>
      <c r="M342">
        <v>7.39</v>
      </c>
      <c r="N342" s="3">
        <f t="shared" si="37"/>
        <v>-6.0751500000000025</v>
      </c>
      <c r="O342" s="7">
        <v>39720</v>
      </c>
      <c r="P342">
        <v>218</v>
      </c>
      <c r="Q342" s="3">
        <f t="shared" si="38"/>
        <v>339.24</v>
      </c>
      <c r="R342" s="7">
        <v>39750</v>
      </c>
      <c r="S342">
        <v>124</v>
      </c>
      <c r="T342" s="3">
        <f t="shared" si="39"/>
        <v>193.20999999999998</v>
      </c>
    </row>
    <row r="343" spans="2:20" x14ac:dyDescent="0.35">
      <c r="B343">
        <f t="shared" si="40"/>
        <v>2008</v>
      </c>
      <c r="C343" s="7">
        <v>39598</v>
      </c>
      <c r="D343">
        <v>23.4</v>
      </c>
      <c r="E343" s="3">
        <f t="shared" si="41"/>
        <v>19.360999999999997</v>
      </c>
      <c r="F343" s="7">
        <v>39629</v>
      </c>
      <c r="G343">
        <v>13.6</v>
      </c>
      <c r="H343" s="3">
        <f t="shared" si="35"/>
        <v>2.5039999999999978</v>
      </c>
      <c r="I343" s="7">
        <v>39659</v>
      </c>
      <c r="J343">
        <v>17</v>
      </c>
      <c r="K343" s="3">
        <f t="shared" si="36"/>
        <v>6.6649999999999991</v>
      </c>
      <c r="L343" s="7">
        <v>39690</v>
      </c>
      <c r="M343">
        <v>7.09</v>
      </c>
      <c r="N343" s="3">
        <f t="shared" si="37"/>
        <v>-6.5596500000000013</v>
      </c>
      <c r="O343" s="7">
        <v>39721</v>
      </c>
      <c r="P343">
        <v>190</v>
      </c>
      <c r="Q343" s="3">
        <f t="shared" si="38"/>
        <v>294.02000000000004</v>
      </c>
      <c r="R343" s="7">
        <v>39751</v>
      </c>
      <c r="S343">
        <v>108</v>
      </c>
      <c r="T343" s="3">
        <f t="shared" si="39"/>
        <v>167.36999999999998</v>
      </c>
    </row>
    <row r="344" spans="2:20" x14ac:dyDescent="0.35">
      <c r="B344">
        <f t="shared" si="40"/>
        <v>2008</v>
      </c>
      <c r="C344" s="7">
        <v>39599</v>
      </c>
      <c r="D344">
        <v>26.4</v>
      </c>
      <c r="E344" s="3">
        <f t="shared" si="41"/>
        <v>24.205999999999996</v>
      </c>
      <c r="H344" s="3" t="str">
        <f t="shared" si="35"/>
        <v/>
      </c>
      <c r="I344" s="7">
        <v>39660</v>
      </c>
      <c r="J344">
        <v>14.4</v>
      </c>
      <c r="K344" s="3">
        <f t="shared" si="36"/>
        <v>2.4660000000000011</v>
      </c>
      <c r="L344" s="7">
        <v>39691</v>
      </c>
      <c r="M344">
        <v>6.65</v>
      </c>
      <c r="N344" s="3">
        <f t="shared" si="37"/>
        <v>-7.2702500000000008</v>
      </c>
      <c r="Q344" s="3" t="str">
        <f t="shared" si="38"/>
        <v/>
      </c>
      <c r="R344" s="7">
        <v>39752</v>
      </c>
      <c r="S344">
        <v>87</v>
      </c>
      <c r="T344" s="3">
        <f t="shared" si="39"/>
        <v>133.45499999999998</v>
      </c>
    </row>
    <row r="345" spans="2:20" x14ac:dyDescent="0.35">
      <c r="B345">
        <f t="shared" si="40"/>
        <v>2009</v>
      </c>
      <c r="C345" s="7">
        <v>39934</v>
      </c>
      <c r="D345">
        <v>76.5</v>
      </c>
      <c r="E345" s="3">
        <f t="shared" si="41"/>
        <v>105.11750000000001</v>
      </c>
      <c r="F345" s="7">
        <v>39965</v>
      </c>
      <c r="G345">
        <v>60.8</v>
      </c>
      <c r="H345" s="3">
        <f t="shared" si="35"/>
        <v>78.731999999999999</v>
      </c>
      <c r="I345" s="7">
        <v>39995</v>
      </c>
      <c r="J345">
        <v>116</v>
      </c>
      <c r="K345" s="3">
        <f t="shared" si="36"/>
        <v>166.55</v>
      </c>
      <c r="L345" s="7">
        <v>40026</v>
      </c>
      <c r="M345">
        <v>42.3</v>
      </c>
      <c r="N345" s="3">
        <f t="shared" si="37"/>
        <v>50.30449999999999</v>
      </c>
      <c r="O345" s="7">
        <v>40057</v>
      </c>
      <c r="P345">
        <v>91</v>
      </c>
      <c r="Q345" s="3">
        <f t="shared" si="38"/>
        <v>134.13499999999999</v>
      </c>
      <c r="R345" s="7">
        <v>40087</v>
      </c>
      <c r="S345">
        <v>26.6</v>
      </c>
      <c r="T345" s="3">
        <f t="shared" si="39"/>
        <v>35.909000000000006</v>
      </c>
    </row>
    <row r="346" spans="2:20" x14ac:dyDescent="0.35">
      <c r="B346">
        <f t="shared" si="40"/>
        <v>2009</v>
      </c>
      <c r="C346" s="7">
        <v>39935</v>
      </c>
      <c r="D346">
        <v>76.900000000000006</v>
      </c>
      <c r="E346" s="3">
        <f t="shared" si="41"/>
        <v>105.76350000000002</v>
      </c>
      <c r="F346" s="7">
        <v>39966</v>
      </c>
      <c r="G346">
        <v>52.7</v>
      </c>
      <c r="H346" s="3">
        <f t="shared" si="35"/>
        <v>65.650499999999994</v>
      </c>
      <c r="I346" s="7">
        <v>39996</v>
      </c>
      <c r="J346">
        <v>96.5</v>
      </c>
      <c r="K346" s="3">
        <f t="shared" si="36"/>
        <v>135.0575</v>
      </c>
      <c r="L346" s="7">
        <v>40027</v>
      </c>
      <c r="M346">
        <v>36</v>
      </c>
      <c r="N346" s="3">
        <f t="shared" si="37"/>
        <v>40.129999999999995</v>
      </c>
      <c r="O346" s="7">
        <v>40058</v>
      </c>
      <c r="P346">
        <v>59.3</v>
      </c>
      <c r="Q346" s="3">
        <f t="shared" si="38"/>
        <v>82.939499999999995</v>
      </c>
      <c r="R346" s="7">
        <v>40088</v>
      </c>
      <c r="S346">
        <v>22.3</v>
      </c>
      <c r="T346" s="3">
        <f t="shared" si="39"/>
        <v>28.964499999999997</v>
      </c>
    </row>
    <row r="347" spans="2:20" x14ac:dyDescent="0.35">
      <c r="B347">
        <f t="shared" si="40"/>
        <v>2009</v>
      </c>
      <c r="C347" s="7">
        <v>39936</v>
      </c>
      <c r="D347">
        <v>70.099999999999994</v>
      </c>
      <c r="E347" s="3">
        <f t="shared" si="41"/>
        <v>94.781499999999994</v>
      </c>
      <c r="F347" s="7">
        <v>39967</v>
      </c>
      <c r="G347">
        <v>43.5</v>
      </c>
      <c r="H347" s="3">
        <f t="shared" si="35"/>
        <v>50.792499999999997</v>
      </c>
      <c r="I347" s="7">
        <v>39997</v>
      </c>
      <c r="J347">
        <v>121</v>
      </c>
      <c r="K347" s="3">
        <f t="shared" si="36"/>
        <v>174.625</v>
      </c>
      <c r="L347" s="7">
        <v>40028</v>
      </c>
      <c r="M347">
        <v>33.700000000000003</v>
      </c>
      <c r="N347" s="3">
        <f t="shared" si="37"/>
        <v>36.415500000000009</v>
      </c>
      <c r="O347" s="7">
        <v>40059</v>
      </c>
      <c r="P347">
        <v>42.1</v>
      </c>
      <c r="Q347" s="3">
        <f t="shared" si="38"/>
        <v>55.161500000000004</v>
      </c>
      <c r="R347" s="7">
        <v>40089</v>
      </c>
      <c r="S347">
        <v>18.899999999999999</v>
      </c>
      <c r="T347" s="3">
        <f t="shared" si="39"/>
        <v>23.473499999999998</v>
      </c>
    </row>
    <row r="348" spans="2:20" x14ac:dyDescent="0.35">
      <c r="B348">
        <f t="shared" si="40"/>
        <v>2009</v>
      </c>
      <c r="C348" s="7">
        <v>39937</v>
      </c>
      <c r="D348">
        <v>64.3</v>
      </c>
      <c r="E348" s="3">
        <f t="shared" si="41"/>
        <v>85.414500000000004</v>
      </c>
      <c r="F348" s="7">
        <v>39968</v>
      </c>
      <c r="G348">
        <v>35.299999999999997</v>
      </c>
      <c r="H348" s="3">
        <f t="shared" si="35"/>
        <v>37.549499999999995</v>
      </c>
      <c r="I348" s="7">
        <v>39998</v>
      </c>
      <c r="J348">
        <v>127</v>
      </c>
      <c r="K348" s="3">
        <f t="shared" si="36"/>
        <v>184.315</v>
      </c>
      <c r="L348" s="7">
        <v>40029</v>
      </c>
      <c r="M348">
        <v>29.7</v>
      </c>
      <c r="N348" s="3">
        <f t="shared" si="37"/>
        <v>29.955499999999997</v>
      </c>
      <c r="O348" s="7">
        <v>40060</v>
      </c>
      <c r="P348">
        <v>32.6</v>
      </c>
      <c r="Q348" s="3">
        <f t="shared" si="38"/>
        <v>39.819000000000003</v>
      </c>
      <c r="R348" s="7">
        <v>40090</v>
      </c>
      <c r="S348">
        <v>56.7</v>
      </c>
      <c r="T348" s="3">
        <f t="shared" si="39"/>
        <v>84.520500000000013</v>
      </c>
    </row>
    <row r="349" spans="2:20" x14ac:dyDescent="0.35">
      <c r="B349">
        <f t="shared" si="40"/>
        <v>2009</v>
      </c>
      <c r="C349" s="7">
        <v>39938</v>
      </c>
      <c r="D349">
        <v>59.4</v>
      </c>
      <c r="E349" s="3">
        <f t="shared" si="41"/>
        <v>77.501000000000005</v>
      </c>
      <c r="F349" s="7">
        <v>39969</v>
      </c>
      <c r="G349">
        <v>28.4</v>
      </c>
      <c r="H349" s="3">
        <f t="shared" si="35"/>
        <v>26.405999999999999</v>
      </c>
      <c r="I349" s="7">
        <v>39999</v>
      </c>
      <c r="J349">
        <v>132</v>
      </c>
      <c r="K349" s="3">
        <f t="shared" si="36"/>
        <v>192.39000000000001</v>
      </c>
      <c r="L349" s="7">
        <v>40030</v>
      </c>
      <c r="M349">
        <v>27.5</v>
      </c>
      <c r="N349" s="3">
        <f t="shared" si="37"/>
        <v>26.4025</v>
      </c>
      <c r="O349" s="7">
        <v>40061</v>
      </c>
      <c r="P349">
        <v>26.8</v>
      </c>
      <c r="Q349" s="3">
        <f t="shared" si="38"/>
        <v>30.452000000000005</v>
      </c>
      <c r="R349" s="7">
        <v>40091</v>
      </c>
      <c r="S349">
        <v>59.4</v>
      </c>
      <c r="T349" s="3">
        <f t="shared" si="39"/>
        <v>88.881</v>
      </c>
    </row>
    <row r="350" spans="2:20" x14ac:dyDescent="0.35">
      <c r="B350">
        <f t="shared" si="40"/>
        <v>2009</v>
      </c>
      <c r="C350" s="7">
        <v>39939</v>
      </c>
      <c r="D350">
        <v>62.1</v>
      </c>
      <c r="E350" s="3">
        <f t="shared" si="41"/>
        <v>81.861500000000007</v>
      </c>
      <c r="F350" s="7">
        <v>39970</v>
      </c>
      <c r="G350">
        <v>24.3</v>
      </c>
      <c r="H350" s="3">
        <f t="shared" si="35"/>
        <v>19.784500000000001</v>
      </c>
      <c r="I350" s="7">
        <v>40000</v>
      </c>
      <c r="J350">
        <v>109</v>
      </c>
      <c r="K350" s="3">
        <f t="shared" si="36"/>
        <v>155.245</v>
      </c>
      <c r="L350" s="7">
        <v>40031</v>
      </c>
      <c r="M350">
        <v>25.4</v>
      </c>
      <c r="N350" s="3">
        <f t="shared" si="37"/>
        <v>23.010999999999999</v>
      </c>
      <c r="O350" s="7">
        <v>40062</v>
      </c>
      <c r="P350">
        <v>22</v>
      </c>
      <c r="Q350" s="3">
        <f t="shared" si="38"/>
        <v>22.700000000000003</v>
      </c>
      <c r="R350" s="7">
        <v>40092</v>
      </c>
      <c r="S350">
        <v>48.8</v>
      </c>
      <c r="T350" s="3">
        <f t="shared" si="39"/>
        <v>71.762</v>
      </c>
    </row>
    <row r="351" spans="2:20" x14ac:dyDescent="0.35">
      <c r="B351">
        <f t="shared" si="40"/>
        <v>2009</v>
      </c>
      <c r="C351" s="7">
        <v>39940</v>
      </c>
      <c r="D351">
        <v>69.2</v>
      </c>
      <c r="E351" s="3">
        <f t="shared" si="41"/>
        <v>93.328000000000003</v>
      </c>
      <c r="F351" s="7">
        <v>39971</v>
      </c>
      <c r="G351">
        <v>20.5</v>
      </c>
      <c r="H351" s="3">
        <f t="shared" si="35"/>
        <v>13.647500000000001</v>
      </c>
      <c r="I351" s="7">
        <v>40001</v>
      </c>
      <c r="J351">
        <v>90</v>
      </c>
      <c r="K351" s="3">
        <f t="shared" si="36"/>
        <v>124.56</v>
      </c>
      <c r="L351" s="7">
        <v>40032</v>
      </c>
      <c r="M351">
        <v>23.3</v>
      </c>
      <c r="N351" s="3">
        <f t="shared" si="37"/>
        <v>19.619499999999999</v>
      </c>
      <c r="O351" s="7">
        <v>40063</v>
      </c>
      <c r="P351">
        <v>17.5</v>
      </c>
      <c r="Q351" s="3">
        <f t="shared" si="38"/>
        <v>15.432499999999999</v>
      </c>
      <c r="R351" s="7">
        <v>40093</v>
      </c>
      <c r="S351">
        <v>58.6</v>
      </c>
      <c r="T351" s="3">
        <f t="shared" si="39"/>
        <v>87.588999999999999</v>
      </c>
    </row>
    <row r="352" spans="2:20" x14ac:dyDescent="0.35">
      <c r="B352">
        <f t="shared" si="40"/>
        <v>2009</v>
      </c>
      <c r="C352" s="7">
        <v>39941</v>
      </c>
      <c r="D352">
        <v>94.9</v>
      </c>
      <c r="E352" s="3">
        <f t="shared" si="41"/>
        <v>134.83350000000002</v>
      </c>
      <c r="F352" s="7">
        <v>39972</v>
      </c>
      <c r="G352">
        <v>17.7</v>
      </c>
      <c r="H352" s="3">
        <f t="shared" si="35"/>
        <v>9.1254999999999988</v>
      </c>
      <c r="I352" s="7">
        <v>40002</v>
      </c>
      <c r="J352">
        <v>87.7</v>
      </c>
      <c r="K352" s="3">
        <f t="shared" si="36"/>
        <v>120.84550000000002</v>
      </c>
      <c r="L352" s="7">
        <v>40033</v>
      </c>
      <c r="M352">
        <v>20.3</v>
      </c>
      <c r="N352" s="3">
        <f t="shared" si="37"/>
        <v>14.7745</v>
      </c>
      <c r="O352" s="7">
        <v>40064</v>
      </c>
      <c r="P352">
        <v>13.8</v>
      </c>
      <c r="Q352" s="3">
        <f t="shared" si="38"/>
        <v>9.4570000000000025</v>
      </c>
      <c r="R352" s="7">
        <v>40094</v>
      </c>
      <c r="S352">
        <v>90.9</v>
      </c>
      <c r="T352" s="3">
        <f t="shared" si="39"/>
        <v>139.7535</v>
      </c>
    </row>
    <row r="353" spans="2:20" x14ac:dyDescent="0.35">
      <c r="B353">
        <f t="shared" si="40"/>
        <v>2009</v>
      </c>
      <c r="C353" s="7">
        <v>39942</v>
      </c>
      <c r="D353">
        <v>96.8</v>
      </c>
      <c r="E353" s="3">
        <f t="shared" si="41"/>
        <v>137.90199999999999</v>
      </c>
      <c r="F353" s="7">
        <v>39973</v>
      </c>
      <c r="G353">
        <v>15.7</v>
      </c>
      <c r="H353" s="3">
        <f t="shared" si="35"/>
        <v>5.8954999999999984</v>
      </c>
      <c r="I353" s="7">
        <v>40003</v>
      </c>
      <c r="J353">
        <v>100</v>
      </c>
      <c r="K353" s="3">
        <f t="shared" si="36"/>
        <v>140.71</v>
      </c>
      <c r="L353" s="7">
        <v>40034</v>
      </c>
      <c r="M353">
        <v>18.399999999999999</v>
      </c>
      <c r="N353" s="3">
        <f t="shared" si="37"/>
        <v>11.705999999999996</v>
      </c>
      <c r="O353" s="7">
        <v>40065</v>
      </c>
      <c r="P353">
        <v>11.9</v>
      </c>
      <c r="Q353" s="3">
        <f t="shared" si="38"/>
        <v>6.3884999999999987</v>
      </c>
      <c r="R353" s="7">
        <v>40095</v>
      </c>
      <c r="S353">
        <v>77.400000000000006</v>
      </c>
      <c r="T353" s="3">
        <f t="shared" si="39"/>
        <v>117.95100000000001</v>
      </c>
    </row>
    <row r="354" spans="2:20" x14ac:dyDescent="0.35">
      <c r="B354">
        <f t="shared" si="40"/>
        <v>2009</v>
      </c>
      <c r="C354" s="7">
        <v>39943</v>
      </c>
      <c r="D354">
        <v>95.2</v>
      </c>
      <c r="E354" s="3">
        <f t="shared" si="41"/>
        <v>135.31799999999998</v>
      </c>
      <c r="F354" s="7">
        <v>39974</v>
      </c>
      <c r="G354">
        <v>14.9</v>
      </c>
      <c r="H354" s="3">
        <f t="shared" si="35"/>
        <v>4.6035000000000004</v>
      </c>
      <c r="I354" s="7">
        <v>40004</v>
      </c>
      <c r="J354">
        <v>89.2</v>
      </c>
      <c r="K354" s="3">
        <f t="shared" si="36"/>
        <v>123.268</v>
      </c>
      <c r="L354" s="7">
        <v>40035</v>
      </c>
      <c r="M354">
        <v>18.600000000000001</v>
      </c>
      <c r="N354" s="3">
        <f t="shared" si="37"/>
        <v>12.029</v>
      </c>
      <c r="O354" s="7">
        <v>40066</v>
      </c>
      <c r="P354">
        <v>10.199999999999999</v>
      </c>
      <c r="Q354" s="3">
        <f t="shared" si="38"/>
        <v>3.6429999999999989</v>
      </c>
      <c r="R354" s="7">
        <v>40096</v>
      </c>
      <c r="S354">
        <v>79.5</v>
      </c>
      <c r="T354" s="3">
        <f t="shared" si="39"/>
        <v>121.34250000000002</v>
      </c>
    </row>
    <row r="355" spans="2:20" x14ac:dyDescent="0.35">
      <c r="B355">
        <f t="shared" si="40"/>
        <v>2009</v>
      </c>
      <c r="C355" s="7">
        <v>39944</v>
      </c>
      <c r="D355">
        <v>80</v>
      </c>
      <c r="E355" s="3">
        <f t="shared" si="41"/>
        <v>110.76999999999998</v>
      </c>
      <c r="F355" s="7">
        <v>39975</v>
      </c>
      <c r="G355">
        <v>15.9</v>
      </c>
      <c r="H355" s="3">
        <f t="shared" si="35"/>
        <v>6.2184999999999988</v>
      </c>
      <c r="I355" s="7">
        <v>40005</v>
      </c>
      <c r="J355">
        <v>74</v>
      </c>
      <c r="K355" s="3">
        <f t="shared" si="36"/>
        <v>98.72</v>
      </c>
      <c r="L355" s="7">
        <v>40036</v>
      </c>
      <c r="M355">
        <v>18.2</v>
      </c>
      <c r="N355" s="3">
        <f t="shared" si="37"/>
        <v>11.382999999999996</v>
      </c>
      <c r="O355" s="7">
        <v>40067</v>
      </c>
      <c r="P355">
        <v>9.2200000000000006</v>
      </c>
      <c r="Q355" s="3">
        <f t="shared" si="38"/>
        <v>2.0603000000000016</v>
      </c>
      <c r="R355" s="7">
        <v>40097</v>
      </c>
      <c r="S355">
        <v>70.5</v>
      </c>
      <c r="T355" s="3">
        <f t="shared" si="39"/>
        <v>106.8075</v>
      </c>
    </row>
    <row r="356" spans="2:20" x14ac:dyDescent="0.35">
      <c r="B356">
        <f t="shared" si="40"/>
        <v>2009</v>
      </c>
      <c r="C356" s="7">
        <v>39945</v>
      </c>
      <c r="D356">
        <v>69.5</v>
      </c>
      <c r="E356" s="3">
        <f t="shared" si="41"/>
        <v>93.8125</v>
      </c>
      <c r="F356" s="7">
        <v>39976</v>
      </c>
      <c r="G356">
        <v>72.900000000000006</v>
      </c>
      <c r="H356" s="3">
        <f t="shared" si="35"/>
        <v>98.273500000000013</v>
      </c>
      <c r="I356" s="7">
        <v>40006</v>
      </c>
      <c r="J356">
        <v>66.5</v>
      </c>
      <c r="K356" s="3">
        <f t="shared" si="36"/>
        <v>86.607499999999987</v>
      </c>
      <c r="L356" s="7">
        <v>40037</v>
      </c>
      <c r="M356">
        <v>16.600000000000001</v>
      </c>
      <c r="N356" s="3">
        <f t="shared" si="37"/>
        <v>8.7989999999999995</v>
      </c>
      <c r="O356" s="7">
        <v>40068</v>
      </c>
      <c r="P356">
        <v>8.86</v>
      </c>
      <c r="Q356" s="3">
        <f t="shared" si="38"/>
        <v>1.4788999999999994</v>
      </c>
      <c r="R356" s="7">
        <v>40098</v>
      </c>
      <c r="S356">
        <v>59.7</v>
      </c>
      <c r="T356" s="3">
        <f t="shared" si="39"/>
        <v>89.365500000000011</v>
      </c>
    </row>
    <row r="357" spans="2:20" x14ac:dyDescent="0.35">
      <c r="B357">
        <f t="shared" si="40"/>
        <v>2009</v>
      </c>
      <c r="C357" s="7">
        <v>39946</v>
      </c>
      <c r="D357">
        <v>60.2</v>
      </c>
      <c r="E357" s="3">
        <f t="shared" si="41"/>
        <v>78.793000000000006</v>
      </c>
      <c r="F357" s="7">
        <v>39977</v>
      </c>
      <c r="G357">
        <v>126</v>
      </c>
      <c r="H357" s="3">
        <f t="shared" si="35"/>
        <v>184.03</v>
      </c>
      <c r="I357" s="7">
        <v>40007</v>
      </c>
      <c r="J357">
        <v>67</v>
      </c>
      <c r="K357" s="3">
        <f t="shared" si="36"/>
        <v>87.414999999999992</v>
      </c>
      <c r="L357" s="7">
        <v>40038</v>
      </c>
      <c r="M357">
        <v>14.3</v>
      </c>
      <c r="N357" s="3">
        <f t="shared" si="37"/>
        <v>5.0844999999999985</v>
      </c>
      <c r="O357" s="7">
        <v>40069</v>
      </c>
      <c r="P357">
        <v>8.08</v>
      </c>
      <c r="Q357" s="3">
        <f t="shared" si="38"/>
        <v>0.21920000000000073</v>
      </c>
      <c r="R357" s="7">
        <v>40099</v>
      </c>
      <c r="S357">
        <v>54.8</v>
      </c>
      <c r="T357" s="3">
        <f t="shared" si="39"/>
        <v>81.451999999999998</v>
      </c>
    </row>
    <row r="358" spans="2:20" x14ac:dyDescent="0.35">
      <c r="B358">
        <f t="shared" si="40"/>
        <v>2009</v>
      </c>
      <c r="C358" s="7">
        <v>39947</v>
      </c>
      <c r="D358">
        <v>51.9</v>
      </c>
      <c r="E358" s="3">
        <f t="shared" si="41"/>
        <v>65.388499999999993</v>
      </c>
      <c r="F358" s="7">
        <v>39978</v>
      </c>
      <c r="G358">
        <v>109</v>
      </c>
      <c r="H358" s="3">
        <f t="shared" si="35"/>
        <v>156.57499999999999</v>
      </c>
      <c r="I358" s="7">
        <v>40008</v>
      </c>
      <c r="J358">
        <v>60.7</v>
      </c>
      <c r="K358" s="3">
        <f t="shared" si="36"/>
        <v>77.240499999999997</v>
      </c>
      <c r="L358" s="7">
        <v>40039</v>
      </c>
      <c r="M358">
        <v>11</v>
      </c>
      <c r="N358" s="3">
        <f t="shared" si="37"/>
        <v>-0.24500000000000099</v>
      </c>
      <c r="O358" s="7">
        <v>40070</v>
      </c>
      <c r="P358">
        <v>8.17</v>
      </c>
      <c r="Q358" s="3">
        <f t="shared" si="38"/>
        <v>0.36454999999999949</v>
      </c>
      <c r="R358" s="7">
        <v>40100</v>
      </c>
      <c r="S358">
        <v>59</v>
      </c>
      <c r="T358" s="3">
        <f t="shared" si="39"/>
        <v>88.234999999999999</v>
      </c>
    </row>
    <row r="359" spans="2:20" x14ac:dyDescent="0.35">
      <c r="B359">
        <f t="shared" si="40"/>
        <v>2009</v>
      </c>
      <c r="C359" s="7">
        <v>39948</v>
      </c>
      <c r="D359">
        <v>49.8</v>
      </c>
      <c r="E359" s="3">
        <f t="shared" si="41"/>
        <v>61.996999999999993</v>
      </c>
      <c r="F359" s="7">
        <v>39979</v>
      </c>
      <c r="G359">
        <v>81.3</v>
      </c>
      <c r="H359" s="3">
        <f t="shared" si="35"/>
        <v>111.83949999999999</v>
      </c>
      <c r="I359" s="7">
        <v>40009</v>
      </c>
      <c r="J359">
        <v>53.7</v>
      </c>
      <c r="K359" s="3">
        <f t="shared" si="36"/>
        <v>65.935500000000019</v>
      </c>
      <c r="L359" s="7">
        <v>40040</v>
      </c>
      <c r="M359">
        <v>9.08</v>
      </c>
      <c r="N359" s="3">
        <f t="shared" si="37"/>
        <v>-3.3458000000000023</v>
      </c>
      <c r="O359" s="7">
        <v>40071</v>
      </c>
      <c r="P359">
        <v>7.76</v>
      </c>
      <c r="Q359" s="3">
        <f t="shared" si="38"/>
        <v>-0.29760000000000097</v>
      </c>
      <c r="R359" s="7">
        <v>40101</v>
      </c>
      <c r="S359">
        <v>51.3</v>
      </c>
      <c r="T359" s="3">
        <f t="shared" si="39"/>
        <v>75.799499999999995</v>
      </c>
    </row>
    <row r="360" spans="2:20" x14ac:dyDescent="0.35">
      <c r="B360">
        <f t="shared" si="40"/>
        <v>2009</v>
      </c>
      <c r="C360" s="7">
        <v>39949</v>
      </c>
      <c r="D360">
        <v>43.9</v>
      </c>
      <c r="E360" s="3">
        <f t="shared" si="41"/>
        <v>52.468499999999999</v>
      </c>
      <c r="F360" s="7">
        <v>39980</v>
      </c>
      <c r="G360">
        <v>60.9</v>
      </c>
      <c r="H360" s="3">
        <f t="shared" si="35"/>
        <v>78.893499999999989</v>
      </c>
      <c r="I360" s="7">
        <v>40010</v>
      </c>
      <c r="J360">
        <v>47.8</v>
      </c>
      <c r="K360" s="3">
        <f t="shared" si="36"/>
        <v>56.406999999999989</v>
      </c>
      <c r="L360" s="7">
        <v>40041</v>
      </c>
      <c r="M360">
        <v>8.3000000000000007</v>
      </c>
      <c r="N360" s="3">
        <f t="shared" si="37"/>
        <v>-4.605500000000001</v>
      </c>
      <c r="O360" s="7">
        <v>40072</v>
      </c>
      <c r="P360">
        <v>7.76</v>
      </c>
      <c r="Q360" s="3">
        <f t="shared" si="38"/>
        <v>-0.29760000000000097</v>
      </c>
      <c r="R360" s="7">
        <v>40102</v>
      </c>
      <c r="S360">
        <v>45.7</v>
      </c>
      <c r="T360" s="3">
        <f t="shared" si="39"/>
        <v>66.755500000000012</v>
      </c>
    </row>
    <row r="361" spans="2:20" x14ac:dyDescent="0.35">
      <c r="B361">
        <f t="shared" si="40"/>
        <v>2009</v>
      </c>
      <c r="C361" s="7">
        <v>39950</v>
      </c>
      <c r="D361">
        <v>52.7</v>
      </c>
      <c r="E361" s="3">
        <f t="shared" si="41"/>
        <v>66.680499999999995</v>
      </c>
      <c r="F361" s="7">
        <v>39981</v>
      </c>
      <c r="G361">
        <v>46.3</v>
      </c>
      <c r="H361" s="3">
        <f t="shared" si="35"/>
        <v>55.314499999999988</v>
      </c>
      <c r="I361" s="7">
        <v>40011</v>
      </c>
      <c r="J361">
        <v>43.8</v>
      </c>
      <c r="K361" s="3">
        <f t="shared" si="36"/>
        <v>49.946999999999996</v>
      </c>
      <c r="L361" s="7">
        <v>40042</v>
      </c>
      <c r="M361">
        <v>8.0299999999999994</v>
      </c>
      <c r="N361" s="3">
        <f t="shared" si="37"/>
        <v>-5.0415500000000026</v>
      </c>
      <c r="O361" s="7">
        <v>40073</v>
      </c>
      <c r="P361">
        <v>7.43</v>
      </c>
      <c r="Q361" s="3">
        <f t="shared" si="38"/>
        <v>-0.83055000000000057</v>
      </c>
      <c r="R361" s="7">
        <v>40103</v>
      </c>
      <c r="S361">
        <v>40.700000000000003</v>
      </c>
      <c r="T361" s="3">
        <f t="shared" si="39"/>
        <v>58.680500000000009</v>
      </c>
    </row>
    <row r="362" spans="2:20" x14ac:dyDescent="0.35">
      <c r="B362">
        <f t="shared" si="40"/>
        <v>2009</v>
      </c>
      <c r="C362" s="7">
        <v>39951</v>
      </c>
      <c r="D362">
        <v>57.4</v>
      </c>
      <c r="E362" s="3">
        <f t="shared" si="41"/>
        <v>74.270999999999987</v>
      </c>
      <c r="F362" s="7">
        <v>39982</v>
      </c>
      <c r="G362">
        <v>36</v>
      </c>
      <c r="H362" s="3">
        <f t="shared" si="35"/>
        <v>38.68</v>
      </c>
      <c r="I362" s="7">
        <v>40012</v>
      </c>
      <c r="J362">
        <v>42.7</v>
      </c>
      <c r="K362" s="3">
        <f t="shared" si="36"/>
        <v>48.170500000000011</v>
      </c>
      <c r="L362" s="7">
        <v>40043</v>
      </c>
      <c r="M362">
        <v>7.8</v>
      </c>
      <c r="N362" s="3">
        <f t="shared" si="37"/>
        <v>-5.413000000000002</v>
      </c>
      <c r="O362" s="7">
        <v>40074</v>
      </c>
      <c r="P362">
        <v>12.2</v>
      </c>
      <c r="Q362" s="3">
        <f t="shared" si="38"/>
        <v>6.8729999999999993</v>
      </c>
      <c r="R362" s="7">
        <v>40104</v>
      </c>
      <c r="S362">
        <v>36.6</v>
      </c>
      <c r="T362" s="3">
        <f t="shared" si="39"/>
        <v>52.059000000000005</v>
      </c>
    </row>
    <row r="363" spans="2:20" x14ac:dyDescent="0.35">
      <c r="B363">
        <f t="shared" si="40"/>
        <v>2009</v>
      </c>
      <c r="C363" s="7">
        <v>39952</v>
      </c>
      <c r="D363">
        <v>54</v>
      </c>
      <c r="E363" s="3">
        <f t="shared" si="41"/>
        <v>68.78</v>
      </c>
      <c r="F363" s="7">
        <v>39983</v>
      </c>
      <c r="G363">
        <v>33.1</v>
      </c>
      <c r="H363" s="3">
        <f t="shared" si="35"/>
        <v>33.996500000000005</v>
      </c>
      <c r="I363" s="7">
        <v>40013</v>
      </c>
      <c r="J363">
        <v>40.9</v>
      </c>
      <c r="K363" s="3">
        <f t="shared" si="36"/>
        <v>45.263500000000001</v>
      </c>
      <c r="L363" s="7">
        <v>40044</v>
      </c>
      <c r="M363">
        <v>7.82</v>
      </c>
      <c r="N363" s="3">
        <f t="shared" si="37"/>
        <v>-5.3807000000000009</v>
      </c>
      <c r="O363" s="7">
        <v>40075</v>
      </c>
      <c r="P363">
        <v>10.3</v>
      </c>
      <c r="Q363" s="3">
        <f t="shared" si="38"/>
        <v>3.8045000000000027</v>
      </c>
      <c r="R363" s="7">
        <v>40105</v>
      </c>
      <c r="S363">
        <v>53.3</v>
      </c>
      <c r="T363" s="3">
        <f t="shared" si="39"/>
        <v>79.029499999999999</v>
      </c>
    </row>
    <row r="364" spans="2:20" x14ac:dyDescent="0.35">
      <c r="B364">
        <f t="shared" si="40"/>
        <v>2009</v>
      </c>
      <c r="C364" s="7">
        <v>39953</v>
      </c>
      <c r="D364">
        <v>49.6</v>
      </c>
      <c r="E364" s="3">
        <f t="shared" si="41"/>
        <v>61.673999999999999</v>
      </c>
      <c r="F364" s="7">
        <v>39984</v>
      </c>
      <c r="G364">
        <v>188</v>
      </c>
      <c r="H364" s="3">
        <f t="shared" si="35"/>
        <v>284.16000000000003</v>
      </c>
      <c r="I364" s="7">
        <v>40014</v>
      </c>
      <c r="J364">
        <v>36.799999999999997</v>
      </c>
      <c r="K364" s="3">
        <f t="shared" si="36"/>
        <v>38.641999999999996</v>
      </c>
      <c r="L364" s="7">
        <v>40045</v>
      </c>
      <c r="M364">
        <v>7.54</v>
      </c>
      <c r="N364" s="3">
        <f t="shared" si="37"/>
        <v>-5.8329000000000022</v>
      </c>
      <c r="O364" s="7">
        <v>40076</v>
      </c>
      <c r="P364">
        <v>7.89</v>
      </c>
      <c r="Q364" s="3">
        <f t="shared" si="38"/>
        <v>-8.7650000000000006E-2</v>
      </c>
      <c r="R364" s="7">
        <v>40106</v>
      </c>
      <c r="S364">
        <v>62.5</v>
      </c>
      <c r="T364" s="3">
        <f t="shared" si="39"/>
        <v>93.887500000000003</v>
      </c>
    </row>
    <row r="365" spans="2:20" x14ac:dyDescent="0.35">
      <c r="B365">
        <f t="shared" si="40"/>
        <v>2009</v>
      </c>
      <c r="C365" s="7">
        <v>39954</v>
      </c>
      <c r="D365">
        <v>44.1</v>
      </c>
      <c r="E365" s="3">
        <f t="shared" si="41"/>
        <v>52.791500000000006</v>
      </c>
      <c r="F365" s="7">
        <v>39985</v>
      </c>
      <c r="G365">
        <v>436</v>
      </c>
      <c r="H365" s="3">
        <f t="shared" si="35"/>
        <v>684.68</v>
      </c>
      <c r="I365" s="7">
        <v>40015</v>
      </c>
      <c r="J365">
        <v>33.1</v>
      </c>
      <c r="K365" s="3">
        <f t="shared" si="36"/>
        <v>32.666500000000006</v>
      </c>
      <c r="L365" s="7">
        <v>40046</v>
      </c>
      <c r="M365">
        <v>6.86</v>
      </c>
      <c r="N365" s="3">
        <f t="shared" si="37"/>
        <v>-6.9311000000000007</v>
      </c>
      <c r="O365" s="7">
        <v>40077</v>
      </c>
      <c r="P365">
        <v>7.2</v>
      </c>
      <c r="Q365" s="3">
        <f t="shared" si="38"/>
        <v>-1.202</v>
      </c>
      <c r="R365" s="7">
        <v>40107</v>
      </c>
      <c r="S365">
        <v>54.4</v>
      </c>
      <c r="T365" s="3">
        <f t="shared" si="39"/>
        <v>80.805999999999997</v>
      </c>
    </row>
    <row r="366" spans="2:20" x14ac:dyDescent="0.35">
      <c r="B366">
        <f t="shared" si="40"/>
        <v>2009</v>
      </c>
      <c r="C366" s="7">
        <v>39955</v>
      </c>
      <c r="D366">
        <v>39.6</v>
      </c>
      <c r="E366" s="3">
        <f t="shared" si="41"/>
        <v>45.524000000000001</v>
      </c>
      <c r="F366" s="7">
        <v>39986</v>
      </c>
      <c r="G366">
        <v>360</v>
      </c>
      <c r="H366" s="3">
        <f t="shared" si="35"/>
        <v>561.93999999999994</v>
      </c>
      <c r="I366" s="7">
        <v>40016</v>
      </c>
      <c r="J366">
        <v>38.299999999999997</v>
      </c>
      <c r="K366" s="3">
        <f t="shared" si="36"/>
        <v>41.064499999999995</v>
      </c>
      <c r="L366" s="7">
        <v>40047</v>
      </c>
      <c r="M366">
        <v>6.84</v>
      </c>
      <c r="N366" s="3">
        <f t="shared" si="37"/>
        <v>-6.9634000000000018</v>
      </c>
      <c r="O366" s="7">
        <v>40078</v>
      </c>
      <c r="P366">
        <v>6.91</v>
      </c>
      <c r="Q366" s="3">
        <f t="shared" si="38"/>
        <v>-1.6703499999999991</v>
      </c>
      <c r="R366" s="7">
        <v>40108</v>
      </c>
      <c r="S366">
        <v>48.4</v>
      </c>
      <c r="T366" s="3">
        <f t="shared" si="39"/>
        <v>71.116</v>
      </c>
    </row>
    <row r="367" spans="2:20" x14ac:dyDescent="0.35">
      <c r="B367">
        <f t="shared" si="40"/>
        <v>2009</v>
      </c>
      <c r="C367" s="7">
        <v>39956</v>
      </c>
      <c r="D367">
        <v>34.5</v>
      </c>
      <c r="E367" s="3">
        <f t="shared" si="41"/>
        <v>37.287500000000001</v>
      </c>
      <c r="F367" s="7">
        <v>39987</v>
      </c>
      <c r="G367">
        <v>240</v>
      </c>
      <c r="H367" s="3">
        <f t="shared" si="35"/>
        <v>368.14000000000004</v>
      </c>
      <c r="I367" s="7">
        <v>40017</v>
      </c>
      <c r="J367">
        <v>37</v>
      </c>
      <c r="K367" s="3">
        <f t="shared" si="36"/>
        <v>38.965000000000003</v>
      </c>
      <c r="L367" s="7">
        <v>40048</v>
      </c>
      <c r="M367">
        <v>33.299999999999997</v>
      </c>
      <c r="N367" s="3">
        <f t="shared" si="37"/>
        <v>35.769499999999994</v>
      </c>
      <c r="O367" s="7">
        <v>40079</v>
      </c>
      <c r="P367">
        <v>6.73</v>
      </c>
      <c r="Q367" s="3">
        <f t="shared" si="38"/>
        <v>-1.9610500000000002</v>
      </c>
      <c r="R367" s="7">
        <v>40109</v>
      </c>
      <c r="S367">
        <v>47.6</v>
      </c>
      <c r="T367" s="3">
        <f t="shared" si="39"/>
        <v>69.823999999999998</v>
      </c>
    </row>
    <row r="368" spans="2:20" x14ac:dyDescent="0.35">
      <c r="B368">
        <f t="shared" si="40"/>
        <v>2009</v>
      </c>
      <c r="C368" s="7">
        <v>39957</v>
      </c>
      <c r="D368">
        <v>29.6</v>
      </c>
      <c r="E368" s="3">
        <f t="shared" si="41"/>
        <v>29.374000000000002</v>
      </c>
      <c r="F368" s="7">
        <v>39988</v>
      </c>
      <c r="G368">
        <v>182</v>
      </c>
      <c r="H368" s="3">
        <f t="shared" si="35"/>
        <v>274.47000000000003</v>
      </c>
      <c r="I368" s="7">
        <v>40018</v>
      </c>
      <c r="J368">
        <v>43.2</v>
      </c>
      <c r="K368" s="3">
        <f t="shared" si="36"/>
        <v>48.978000000000002</v>
      </c>
      <c r="L368" s="7">
        <v>40049</v>
      </c>
      <c r="M368">
        <v>108</v>
      </c>
      <c r="N368" s="3">
        <f t="shared" si="37"/>
        <v>156.41</v>
      </c>
      <c r="O368" s="7">
        <v>40080</v>
      </c>
      <c r="P368">
        <v>7.58</v>
      </c>
      <c r="Q368" s="3">
        <f t="shared" si="38"/>
        <v>-0.58830000000000027</v>
      </c>
      <c r="R368" s="7">
        <v>40110</v>
      </c>
      <c r="S368">
        <v>73.7</v>
      </c>
      <c r="T368" s="3">
        <f t="shared" si="39"/>
        <v>111.97550000000001</v>
      </c>
    </row>
    <row r="369" spans="2:20" x14ac:dyDescent="0.35">
      <c r="B369">
        <f t="shared" si="40"/>
        <v>2009</v>
      </c>
      <c r="C369" s="7">
        <v>39958</v>
      </c>
      <c r="D369">
        <v>26.3</v>
      </c>
      <c r="E369" s="3">
        <f t="shared" si="41"/>
        <v>24.044499999999999</v>
      </c>
      <c r="F369" s="7">
        <v>39989</v>
      </c>
      <c r="G369">
        <v>148</v>
      </c>
      <c r="H369" s="3">
        <f t="shared" si="35"/>
        <v>219.56</v>
      </c>
      <c r="I369" s="7">
        <v>40019</v>
      </c>
      <c r="J369">
        <v>67.2</v>
      </c>
      <c r="K369" s="3">
        <f t="shared" si="36"/>
        <v>87.738</v>
      </c>
      <c r="L369" s="7">
        <v>40050</v>
      </c>
      <c r="M369">
        <v>106</v>
      </c>
      <c r="N369" s="3">
        <f t="shared" si="37"/>
        <v>153.18</v>
      </c>
      <c r="O369" s="7">
        <v>40081</v>
      </c>
      <c r="P369">
        <v>7.78</v>
      </c>
      <c r="Q369" s="3">
        <f t="shared" si="38"/>
        <v>-0.26529999999999987</v>
      </c>
      <c r="R369" s="7">
        <v>40111</v>
      </c>
      <c r="S369">
        <v>317</v>
      </c>
      <c r="T369" s="3">
        <f t="shared" si="39"/>
        <v>504.90499999999997</v>
      </c>
    </row>
    <row r="370" spans="2:20" x14ac:dyDescent="0.35">
      <c r="B370">
        <f t="shared" si="40"/>
        <v>2009</v>
      </c>
      <c r="C370" s="7">
        <v>39959</v>
      </c>
      <c r="D370">
        <v>22.1</v>
      </c>
      <c r="E370" s="3">
        <f t="shared" si="41"/>
        <v>17.261500000000005</v>
      </c>
      <c r="F370" s="7">
        <v>39990</v>
      </c>
      <c r="G370">
        <v>121</v>
      </c>
      <c r="H370" s="3">
        <f t="shared" si="35"/>
        <v>175.95499999999998</v>
      </c>
      <c r="I370" s="7">
        <v>40020</v>
      </c>
      <c r="J370">
        <v>65</v>
      </c>
      <c r="K370" s="3">
        <f t="shared" si="36"/>
        <v>84.185000000000002</v>
      </c>
      <c r="L370" s="7">
        <v>40051</v>
      </c>
      <c r="M370">
        <v>73.3</v>
      </c>
      <c r="N370" s="3">
        <f t="shared" si="37"/>
        <v>100.36949999999999</v>
      </c>
      <c r="O370" s="7">
        <v>40082</v>
      </c>
      <c r="P370">
        <v>6.91</v>
      </c>
      <c r="Q370" s="3">
        <f t="shared" si="38"/>
        <v>-1.6703499999999991</v>
      </c>
      <c r="R370" s="7">
        <v>40112</v>
      </c>
      <c r="S370">
        <v>302</v>
      </c>
      <c r="T370" s="3">
        <f t="shared" si="39"/>
        <v>480.68</v>
      </c>
    </row>
    <row r="371" spans="2:20" x14ac:dyDescent="0.35">
      <c r="B371">
        <f t="shared" si="40"/>
        <v>2009</v>
      </c>
      <c r="C371" s="7">
        <v>39960</v>
      </c>
      <c r="D371">
        <v>18.5</v>
      </c>
      <c r="E371" s="3">
        <f t="shared" si="41"/>
        <v>11.447500000000002</v>
      </c>
      <c r="F371" s="7">
        <v>39991</v>
      </c>
      <c r="G371">
        <v>101</v>
      </c>
      <c r="H371" s="3">
        <f t="shared" si="35"/>
        <v>143.655</v>
      </c>
      <c r="I371" s="7">
        <v>40021</v>
      </c>
      <c r="J371">
        <v>59.1</v>
      </c>
      <c r="K371" s="3">
        <f t="shared" si="36"/>
        <v>74.656499999999994</v>
      </c>
      <c r="L371" s="7">
        <v>40052</v>
      </c>
      <c r="M371">
        <v>47.8</v>
      </c>
      <c r="N371" s="3">
        <f t="shared" si="37"/>
        <v>59.186999999999983</v>
      </c>
      <c r="O371" s="7">
        <v>40083</v>
      </c>
      <c r="P371">
        <v>6.81</v>
      </c>
      <c r="Q371" s="3">
        <f t="shared" si="38"/>
        <v>-1.8318500000000011</v>
      </c>
      <c r="R371" s="7">
        <v>40113</v>
      </c>
      <c r="S371">
        <v>194</v>
      </c>
      <c r="T371" s="3">
        <f t="shared" si="39"/>
        <v>306.26</v>
      </c>
    </row>
    <row r="372" spans="2:20" x14ac:dyDescent="0.35">
      <c r="B372">
        <f t="shared" si="40"/>
        <v>2009</v>
      </c>
      <c r="C372" s="7">
        <v>39961</v>
      </c>
      <c r="D372">
        <v>19.399999999999999</v>
      </c>
      <c r="E372" s="3">
        <f t="shared" si="41"/>
        <v>12.900999999999996</v>
      </c>
      <c r="F372" s="7">
        <v>39992</v>
      </c>
      <c r="G372">
        <v>102</v>
      </c>
      <c r="H372" s="3">
        <f t="shared" si="35"/>
        <v>145.26999999999998</v>
      </c>
      <c r="I372" s="7">
        <v>40022</v>
      </c>
      <c r="J372">
        <v>51.5</v>
      </c>
      <c r="K372" s="3">
        <f t="shared" si="36"/>
        <v>62.3825</v>
      </c>
      <c r="L372" s="7">
        <v>40053</v>
      </c>
      <c r="M372">
        <v>31.8</v>
      </c>
      <c r="N372" s="3">
        <f t="shared" si="37"/>
        <v>33.346999999999994</v>
      </c>
      <c r="O372" s="7">
        <v>40084</v>
      </c>
      <c r="P372">
        <v>20.5</v>
      </c>
      <c r="Q372" s="3">
        <f t="shared" si="38"/>
        <v>20.277500000000003</v>
      </c>
      <c r="R372" s="7">
        <v>40114</v>
      </c>
      <c r="S372">
        <v>137</v>
      </c>
      <c r="T372" s="3">
        <f t="shared" si="39"/>
        <v>214.20499999999998</v>
      </c>
    </row>
    <row r="373" spans="2:20" x14ac:dyDescent="0.35">
      <c r="B373">
        <f t="shared" si="40"/>
        <v>2009</v>
      </c>
      <c r="C373" s="7">
        <v>39962</v>
      </c>
      <c r="D373">
        <v>20.7</v>
      </c>
      <c r="E373" s="3">
        <f t="shared" si="41"/>
        <v>15.000500000000002</v>
      </c>
      <c r="F373" s="7">
        <v>39993</v>
      </c>
      <c r="G373">
        <v>125</v>
      </c>
      <c r="H373" s="3">
        <f t="shared" si="35"/>
        <v>182.41499999999999</v>
      </c>
      <c r="I373" s="7">
        <v>40023</v>
      </c>
      <c r="J373">
        <v>42.9</v>
      </c>
      <c r="K373" s="3">
        <f t="shared" si="36"/>
        <v>48.493500000000004</v>
      </c>
      <c r="L373" s="7">
        <v>40054</v>
      </c>
      <c r="M373">
        <v>40.5</v>
      </c>
      <c r="N373" s="3">
        <f t="shared" si="37"/>
        <v>47.397499999999994</v>
      </c>
      <c r="O373" s="7">
        <v>40085</v>
      </c>
      <c r="P373">
        <v>28.5</v>
      </c>
      <c r="Q373" s="3">
        <f t="shared" si="38"/>
        <v>33.197499999999998</v>
      </c>
      <c r="R373" s="7">
        <v>40115</v>
      </c>
      <c r="S373">
        <v>107</v>
      </c>
      <c r="T373" s="3">
        <f t="shared" si="39"/>
        <v>165.755</v>
      </c>
    </row>
    <row r="374" spans="2:20" x14ac:dyDescent="0.35">
      <c r="B374">
        <f t="shared" si="40"/>
        <v>2009</v>
      </c>
      <c r="C374" s="7">
        <v>39963</v>
      </c>
      <c r="D374">
        <v>37.4</v>
      </c>
      <c r="E374" s="3">
        <f t="shared" si="41"/>
        <v>41.970999999999997</v>
      </c>
      <c r="F374" s="7">
        <v>39994</v>
      </c>
      <c r="G374">
        <v>130</v>
      </c>
      <c r="H374" s="3">
        <f t="shared" si="35"/>
        <v>190.48999999999998</v>
      </c>
      <c r="I374" s="7">
        <v>40024</v>
      </c>
      <c r="J374">
        <v>38.299999999999997</v>
      </c>
      <c r="K374" s="3">
        <f t="shared" si="36"/>
        <v>41.064499999999995</v>
      </c>
      <c r="L374" s="7">
        <v>40055</v>
      </c>
      <c r="M374">
        <v>150</v>
      </c>
      <c r="N374" s="3">
        <f t="shared" si="37"/>
        <v>224.24</v>
      </c>
      <c r="O374" s="7">
        <v>40086</v>
      </c>
      <c r="P374">
        <v>30.2</v>
      </c>
      <c r="Q374" s="3">
        <f t="shared" si="38"/>
        <v>35.942999999999998</v>
      </c>
      <c r="R374" s="7">
        <v>40116</v>
      </c>
      <c r="S374">
        <v>88.8</v>
      </c>
      <c r="T374" s="3">
        <f t="shared" si="39"/>
        <v>136.36199999999999</v>
      </c>
    </row>
    <row r="375" spans="2:20" x14ac:dyDescent="0.35">
      <c r="B375">
        <f t="shared" si="40"/>
        <v>2009</v>
      </c>
      <c r="C375" s="7">
        <v>39964</v>
      </c>
      <c r="D375">
        <v>48.5</v>
      </c>
      <c r="E375" s="3">
        <f t="shared" si="41"/>
        <v>59.897500000000001</v>
      </c>
      <c r="H375" s="3" t="str">
        <f t="shared" si="35"/>
        <v/>
      </c>
      <c r="I375" s="7">
        <v>40025</v>
      </c>
      <c r="J375">
        <v>36</v>
      </c>
      <c r="K375" s="3">
        <f t="shared" si="36"/>
        <v>37.35</v>
      </c>
      <c r="L375" s="7">
        <v>40056</v>
      </c>
      <c r="M375">
        <v>132</v>
      </c>
      <c r="N375" s="3">
        <f t="shared" si="37"/>
        <v>195.17000000000002</v>
      </c>
      <c r="Q375" s="3" t="str">
        <f t="shared" si="38"/>
        <v/>
      </c>
      <c r="R375" s="7">
        <v>40117</v>
      </c>
      <c r="S375">
        <v>76.599999999999994</v>
      </c>
      <c r="T375" s="3">
        <f t="shared" si="39"/>
        <v>116.65899999999999</v>
      </c>
    </row>
    <row r="376" spans="2:20" x14ac:dyDescent="0.35">
      <c r="B376">
        <f t="shared" si="40"/>
        <v>2010</v>
      </c>
      <c r="C376" s="7">
        <v>40299</v>
      </c>
      <c r="D376">
        <v>51.2</v>
      </c>
      <c r="E376" s="3">
        <f t="shared" si="41"/>
        <v>64.25800000000001</v>
      </c>
      <c r="F376" s="7">
        <v>40330</v>
      </c>
      <c r="G376">
        <v>16.100000000000001</v>
      </c>
      <c r="H376" s="3">
        <f t="shared" si="35"/>
        <v>6.5415000000000028</v>
      </c>
      <c r="I376" s="7">
        <v>40360</v>
      </c>
      <c r="J376">
        <v>15.8</v>
      </c>
      <c r="K376" s="3">
        <f t="shared" si="36"/>
        <v>4.7270000000000003</v>
      </c>
      <c r="L376" s="7">
        <v>40391</v>
      </c>
      <c r="M376">
        <v>6.48</v>
      </c>
      <c r="N376" s="3">
        <f t="shared" si="37"/>
        <v>-7.5448000000000004</v>
      </c>
      <c r="O376" s="7">
        <v>40422</v>
      </c>
      <c r="P376">
        <v>2.63</v>
      </c>
      <c r="Q376" s="3">
        <f t="shared" si="38"/>
        <v>-8.5825500000000012</v>
      </c>
      <c r="R376" s="7">
        <v>40452</v>
      </c>
      <c r="S376">
        <v>8.3000000000000007</v>
      </c>
      <c r="T376" s="3">
        <f t="shared" si="39"/>
        <v>6.3545000000000007</v>
      </c>
    </row>
    <row r="377" spans="2:20" x14ac:dyDescent="0.35">
      <c r="B377">
        <f t="shared" si="40"/>
        <v>2010</v>
      </c>
      <c r="C377" s="7">
        <v>40300</v>
      </c>
      <c r="D377">
        <v>44.8</v>
      </c>
      <c r="E377" s="3">
        <f t="shared" si="41"/>
        <v>53.92199999999999</v>
      </c>
      <c r="F377" s="7">
        <v>40331</v>
      </c>
      <c r="G377">
        <v>18.8</v>
      </c>
      <c r="H377" s="3">
        <f t="shared" si="35"/>
        <v>10.902000000000001</v>
      </c>
      <c r="I377" s="7">
        <v>40361</v>
      </c>
      <c r="J377">
        <v>13.9</v>
      </c>
      <c r="K377" s="3">
        <f t="shared" si="36"/>
        <v>1.6585000000000001</v>
      </c>
      <c r="L377" s="7">
        <v>40392</v>
      </c>
      <c r="M377">
        <v>5.5</v>
      </c>
      <c r="N377" s="3">
        <f t="shared" si="37"/>
        <v>-9.1275000000000013</v>
      </c>
      <c r="O377" s="7">
        <v>40423</v>
      </c>
      <c r="P377">
        <v>2.48</v>
      </c>
      <c r="Q377" s="3">
        <f t="shared" si="38"/>
        <v>-8.8247999999999998</v>
      </c>
      <c r="R377" s="7">
        <v>40453</v>
      </c>
      <c r="S377">
        <v>48.9</v>
      </c>
      <c r="T377" s="3">
        <f t="shared" si="39"/>
        <v>71.923500000000004</v>
      </c>
    </row>
    <row r="378" spans="2:20" x14ac:dyDescent="0.35">
      <c r="B378">
        <f t="shared" si="40"/>
        <v>2010</v>
      </c>
      <c r="C378" s="7">
        <v>40301</v>
      </c>
      <c r="D378">
        <v>40.299999999999997</v>
      </c>
      <c r="E378" s="3">
        <f t="shared" si="41"/>
        <v>46.654499999999992</v>
      </c>
      <c r="F378" s="7">
        <v>40332</v>
      </c>
      <c r="G378">
        <v>16.2</v>
      </c>
      <c r="H378" s="3">
        <f t="shared" si="35"/>
        <v>6.7029999999999994</v>
      </c>
      <c r="I378" s="7">
        <v>40362</v>
      </c>
      <c r="J378">
        <v>12.3</v>
      </c>
      <c r="K378" s="3">
        <f t="shared" si="36"/>
        <v>-0.92549999999999955</v>
      </c>
      <c r="L378" s="7">
        <v>40393</v>
      </c>
      <c r="M378">
        <v>5.32</v>
      </c>
      <c r="N378" s="3">
        <f t="shared" si="37"/>
        <v>-9.4182000000000006</v>
      </c>
      <c r="O378" s="7">
        <v>40424</v>
      </c>
      <c r="P378">
        <v>2.48</v>
      </c>
      <c r="Q378" s="3">
        <f t="shared" si="38"/>
        <v>-8.8247999999999998</v>
      </c>
      <c r="R378" s="7">
        <v>40454</v>
      </c>
      <c r="S378">
        <v>41.7</v>
      </c>
      <c r="T378" s="3">
        <f t="shared" si="39"/>
        <v>60.295500000000004</v>
      </c>
    </row>
    <row r="379" spans="2:20" x14ac:dyDescent="0.35">
      <c r="B379">
        <f t="shared" si="40"/>
        <v>2010</v>
      </c>
      <c r="C379" s="7">
        <v>40302</v>
      </c>
      <c r="D379">
        <v>35.5</v>
      </c>
      <c r="E379" s="3">
        <f t="shared" si="41"/>
        <v>38.902500000000003</v>
      </c>
      <c r="F379" s="7">
        <v>40333</v>
      </c>
      <c r="G379">
        <v>16.899999999999999</v>
      </c>
      <c r="H379" s="3">
        <f t="shared" si="35"/>
        <v>7.8334999999999972</v>
      </c>
      <c r="I379" s="7">
        <v>40363</v>
      </c>
      <c r="J379">
        <v>10.8</v>
      </c>
      <c r="K379" s="3">
        <f t="shared" si="36"/>
        <v>-3.347999999999999</v>
      </c>
      <c r="L379" s="7">
        <v>40394</v>
      </c>
      <c r="M379">
        <v>6.34</v>
      </c>
      <c r="N379" s="3">
        <f t="shared" si="37"/>
        <v>-7.770900000000001</v>
      </c>
      <c r="O379" s="7">
        <v>40425</v>
      </c>
      <c r="P379">
        <v>29.2</v>
      </c>
      <c r="Q379" s="3">
        <f t="shared" si="38"/>
        <v>34.328000000000003</v>
      </c>
      <c r="R379" s="7">
        <v>40455</v>
      </c>
      <c r="S379">
        <v>31.4</v>
      </c>
      <c r="T379" s="3">
        <f t="shared" si="39"/>
        <v>43.661000000000001</v>
      </c>
    </row>
    <row r="380" spans="2:20" x14ac:dyDescent="0.35">
      <c r="B380">
        <f t="shared" si="40"/>
        <v>2010</v>
      </c>
      <c r="C380" s="7">
        <v>40303</v>
      </c>
      <c r="D380">
        <v>31.7</v>
      </c>
      <c r="E380" s="3">
        <f t="shared" si="41"/>
        <v>32.765499999999996</v>
      </c>
      <c r="F380" s="7">
        <v>40334</v>
      </c>
      <c r="G380">
        <v>26.5</v>
      </c>
      <c r="H380" s="3">
        <f t="shared" si="35"/>
        <v>23.337499999999999</v>
      </c>
      <c r="I380" s="7">
        <v>40364</v>
      </c>
      <c r="J380">
        <v>10.9</v>
      </c>
      <c r="K380" s="3">
        <f t="shared" si="36"/>
        <v>-3.1864999999999988</v>
      </c>
      <c r="L380" s="7">
        <v>40395</v>
      </c>
      <c r="M380">
        <v>6.44</v>
      </c>
      <c r="N380" s="3">
        <f t="shared" si="37"/>
        <v>-7.6094000000000008</v>
      </c>
      <c r="O380" s="7">
        <v>40426</v>
      </c>
      <c r="P380">
        <v>12.4</v>
      </c>
      <c r="Q380" s="3">
        <f t="shared" si="38"/>
        <v>7.1959999999999997</v>
      </c>
      <c r="R380" s="7">
        <v>40456</v>
      </c>
      <c r="S380">
        <v>22.2</v>
      </c>
      <c r="T380" s="3">
        <f t="shared" si="39"/>
        <v>28.803000000000001</v>
      </c>
    </row>
    <row r="381" spans="2:20" x14ac:dyDescent="0.35">
      <c r="B381">
        <f t="shared" si="40"/>
        <v>2010</v>
      </c>
      <c r="C381" s="7">
        <v>40304</v>
      </c>
      <c r="D381">
        <v>28.5</v>
      </c>
      <c r="E381" s="3">
        <f t="shared" si="41"/>
        <v>27.597499999999997</v>
      </c>
      <c r="F381" s="7">
        <v>40335</v>
      </c>
      <c r="G381">
        <v>61.2</v>
      </c>
      <c r="H381" s="3">
        <f t="shared" si="35"/>
        <v>79.378000000000014</v>
      </c>
      <c r="I381" s="7">
        <v>40365</v>
      </c>
      <c r="J381">
        <v>9.69</v>
      </c>
      <c r="K381" s="3">
        <f t="shared" si="36"/>
        <v>-5.1406500000000008</v>
      </c>
      <c r="L381" s="7">
        <v>40396</v>
      </c>
      <c r="M381">
        <v>6.71</v>
      </c>
      <c r="N381" s="3">
        <f t="shared" si="37"/>
        <v>-7.173350000000001</v>
      </c>
      <c r="O381" s="7">
        <v>40427</v>
      </c>
      <c r="P381">
        <v>8.0500000000000007</v>
      </c>
      <c r="Q381" s="3">
        <f t="shared" si="38"/>
        <v>0.17075000000000173</v>
      </c>
      <c r="R381" s="7">
        <v>40457</v>
      </c>
      <c r="S381">
        <v>16.600000000000001</v>
      </c>
      <c r="T381" s="3">
        <f t="shared" si="39"/>
        <v>19.759</v>
      </c>
    </row>
    <row r="382" spans="2:20" x14ac:dyDescent="0.35">
      <c r="B382">
        <f t="shared" si="40"/>
        <v>2010</v>
      </c>
      <c r="C382" s="7">
        <v>40305</v>
      </c>
      <c r="D382">
        <v>26.6</v>
      </c>
      <c r="E382" s="3">
        <f t="shared" si="41"/>
        <v>24.529000000000003</v>
      </c>
      <c r="F382" s="7">
        <v>40336</v>
      </c>
      <c r="G382">
        <v>108</v>
      </c>
      <c r="H382" s="3">
        <f t="shared" si="35"/>
        <v>154.95999999999998</v>
      </c>
      <c r="I382" s="7">
        <v>40366</v>
      </c>
      <c r="J382">
        <v>9.09</v>
      </c>
      <c r="K382" s="3">
        <f t="shared" si="36"/>
        <v>-6.1096500000000002</v>
      </c>
      <c r="L382" s="7">
        <v>40397</v>
      </c>
      <c r="M382">
        <v>6.28</v>
      </c>
      <c r="N382" s="3">
        <f t="shared" si="37"/>
        <v>-7.8678000000000008</v>
      </c>
      <c r="O382" s="7">
        <v>40428</v>
      </c>
      <c r="P382">
        <v>7.07</v>
      </c>
      <c r="Q382" s="3">
        <f t="shared" si="38"/>
        <v>-1.4119499999999992</v>
      </c>
      <c r="R382" s="7">
        <v>40458</v>
      </c>
      <c r="S382">
        <v>26.1</v>
      </c>
      <c r="T382" s="3">
        <f t="shared" si="39"/>
        <v>35.101500000000001</v>
      </c>
    </row>
    <row r="383" spans="2:20" x14ac:dyDescent="0.35">
      <c r="B383">
        <f t="shared" si="40"/>
        <v>2010</v>
      </c>
      <c r="C383" s="7">
        <v>40306</v>
      </c>
      <c r="D383">
        <v>23.5</v>
      </c>
      <c r="E383" s="3">
        <f t="shared" si="41"/>
        <v>19.522500000000001</v>
      </c>
      <c r="F383" s="7">
        <v>40337</v>
      </c>
      <c r="G383">
        <v>91.4</v>
      </c>
      <c r="H383" s="3">
        <f t="shared" si="35"/>
        <v>128.15100000000001</v>
      </c>
      <c r="I383" s="7">
        <v>40367</v>
      </c>
      <c r="J383">
        <v>7.78</v>
      </c>
      <c r="K383" s="3">
        <f t="shared" si="36"/>
        <v>-8.2252999999999989</v>
      </c>
      <c r="L383" s="7">
        <v>40398</v>
      </c>
      <c r="M383">
        <v>5.17</v>
      </c>
      <c r="N383" s="3">
        <f t="shared" si="37"/>
        <v>-9.6604500000000009</v>
      </c>
      <c r="O383" s="7">
        <v>40429</v>
      </c>
      <c r="P383">
        <v>6.64</v>
      </c>
      <c r="Q383" s="3">
        <f t="shared" si="38"/>
        <v>-2.1064000000000007</v>
      </c>
      <c r="R383" s="7">
        <v>40459</v>
      </c>
      <c r="S383">
        <v>24.9</v>
      </c>
      <c r="T383" s="3">
        <f t="shared" si="39"/>
        <v>33.163499999999999</v>
      </c>
    </row>
    <row r="384" spans="2:20" x14ac:dyDescent="0.35">
      <c r="B384">
        <f t="shared" si="40"/>
        <v>2010</v>
      </c>
      <c r="C384" s="7">
        <v>40307</v>
      </c>
      <c r="D384">
        <v>26</v>
      </c>
      <c r="E384" s="3">
        <f t="shared" si="41"/>
        <v>23.560000000000002</v>
      </c>
      <c r="F384" s="7">
        <v>40338</v>
      </c>
      <c r="G384">
        <v>64</v>
      </c>
      <c r="H384" s="3">
        <f t="shared" si="35"/>
        <v>83.9</v>
      </c>
      <c r="I384" s="7">
        <v>40368</v>
      </c>
      <c r="J384">
        <v>7.42</v>
      </c>
      <c r="K384" s="3">
        <f t="shared" si="36"/>
        <v>-8.8066999999999993</v>
      </c>
      <c r="L384" s="7">
        <v>40399</v>
      </c>
      <c r="M384">
        <v>5.27</v>
      </c>
      <c r="N384" s="3">
        <f t="shared" si="37"/>
        <v>-9.4989500000000024</v>
      </c>
      <c r="O384" s="7">
        <v>40430</v>
      </c>
      <c r="P384">
        <v>6.53</v>
      </c>
      <c r="Q384" s="3">
        <f t="shared" si="38"/>
        <v>-2.2840500000000006</v>
      </c>
      <c r="R384" s="7">
        <v>40460</v>
      </c>
      <c r="S384">
        <v>20.399999999999999</v>
      </c>
      <c r="T384" s="3">
        <f t="shared" si="39"/>
        <v>25.895999999999997</v>
      </c>
    </row>
    <row r="385" spans="2:20" x14ac:dyDescent="0.35">
      <c r="B385">
        <f t="shared" si="40"/>
        <v>2010</v>
      </c>
      <c r="C385" s="7">
        <v>40308</v>
      </c>
      <c r="D385">
        <v>23.3</v>
      </c>
      <c r="E385" s="3">
        <f t="shared" si="41"/>
        <v>19.1995</v>
      </c>
      <c r="F385" s="7">
        <v>40339</v>
      </c>
      <c r="G385">
        <v>42.8</v>
      </c>
      <c r="H385" s="3">
        <f t="shared" si="35"/>
        <v>49.661999999999999</v>
      </c>
      <c r="I385" s="7">
        <v>40369</v>
      </c>
      <c r="J385">
        <v>7.27</v>
      </c>
      <c r="K385" s="3">
        <f t="shared" si="36"/>
        <v>-9.0489499999999996</v>
      </c>
      <c r="L385" s="7">
        <v>40400</v>
      </c>
      <c r="M385">
        <v>6.19</v>
      </c>
      <c r="N385" s="3">
        <f t="shared" si="37"/>
        <v>-8.0131500000000013</v>
      </c>
      <c r="O385" s="7">
        <v>40431</v>
      </c>
      <c r="P385">
        <v>7.3</v>
      </c>
      <c r="Q385" s="3">
        <f t="shared" si="38"/>
        <v>-1.0404999999999998</v>
      </c>
      <c r="R385" s="7">
        <v>40461</v>
      </c>
      <c r="S385">
        <v>15.6</v>
      </c>
      <c r="T385" s="3">
        <f t="shared" si="39"/>
        <v>18.143999999999998</v>
      </c>
    </row>
    <row r="386" spans="2:20" x14ac:dyDescent="0.35">
      <c r="B386">
        <f t="shared" si="40"/>
        <v>2010</v>
      </c>
      <c r="C386" s="7">
        <v>40309</v>
      </c>
      <c r="D386">
        <v>22</v>
      </c>
      <c r="E386" s="3">
        <f t="shared" si="41"/>
        <v>17.100000000000001</v>
      </c>
      <c r="F386" s="7">
        <v>40340</v>
      </c>
      <c r="G386">
        <v>30.9</v>
      </c>
      <c r="H386" s="3">
        <f t="shared" si="35"/>
        <v>30.443499999999993</v>
      </c>
      <c r="I386" s="7">
        <v>40370</v>
      </c>
      <c r="J386">
        <v>8.5299999999999994</v>
      </c>
      <c r="K386" s="3">
        <f t="shared" si="36"/>
        <v>-7.014050000000001</v>
      </c>
      <c r="L386" s="7">
        <v>40401</v>
      </c>
      <c r="M386">
        <v>5.8</v>
      </c>
      <c r="N386" s="3">
        <f t="shared" si="37"/>
        <v>-8.6430000000000025</v>
      </c>
      <c r="O386" s="7">
        <v>40432</v>
      </c>
      <c r="P386">
        <v>7.19</v>
      </c>
      <c r="Q386" s="3">
        <f t="shared" si="38"/>
        <v>-1.2181499999999996</v>
      </c>
      <c r="R386" s="7">
        <v>40462</v>
      </c>
      <c r="S386">
        <v>12.9</v>
      </c>
      <c r="T386" s="3">
        <f t="shared" si="39"/>
        <v>13.7835</v>
      </c>
    </row>
    <row r="387" spans="2:20" x14ac:dyDescent="0.35">
      <c r="B387">
        <f t="shared" si="40"/>
        <v>2010</v>
      </c>
      <c r="C387" s="7">
        <v>40310</v>
      </c>
      <c r="D387">
        <v>18.899999999999999</v>
      </c>
      <c r="E387" s="3">
        <f t="shared" si="41"/>
        <v>12.093499999999999</v>
      </c>
      <c r="F387" s="7">
        <v>40341</v>
      </c>
      <c r="G387">
        <v>23.6</v>
      </c>
      <c r="H387" s="3">
        <f t="shared" si="35"/>
        <v>18.654000000000003</v>
      </c>
      <c r="I387" s="7">
        <v>40371</v>
      </c>
      <c r="J387">
        <v>9.35</v>
      </c>
      <c r="K387" s="3">
        <f t="shared" si="36"/>
        <v>-5.6897500000000001</v>
      </c>
      <c r="L387" s="7">
        <v>40402</v>
      </c>
      <c r="M387">
        <v>4.93</v>
      </c>
      <c r="N387" s="3">
        <f t="shared" si="37"/>
        <v>-10.048050000000002</v>
      </c>
      <c r="O387" s="7">
        <v>40433</v>
      </c>
      <c r="P387">
        <v>5.68</v>
      </c>
      <c r="Q387" s="3">
        <f t="shared" si="38"/>
        <v>-3.6568000000000005</v>
      </c>
      <c r="R387" s="7">
        <v>40463</v>
      </c>
      <c r="S387">
        <v>10.9</v>
      </c>
      <c r="T387" s="3">
        <f t="shared" si="39"/>
        <v>10.5535</v>
      </c>
    </row>
    <row r="388" spans="2:20" x14ac:dyDescent="0.35">
      <c r="B388">
        <f t="shared" si="40"/>
        <v>2010</v>
      </c>
      <c r="C388" s="7">
        <v>40311</v>
      </c>
      <c r="D388">
        <v>15.5</v>
      </c>
      <c r="E388" s="3">
        <f t="shared" si="41"/>
        <v>6.6024999999999991</v>
      </c>
      <c r="F388" s="7">
        <v>40342</v>
      </c>
      <c r="G388">
        <v>18.600000000000001</v>
      </c>
      <c r="H388" s="3">
        <f t="shared" ref="H388:H451" si="42">IF(ISBLANK(G388),"",(G388*H$3)+H$2)</f>
        <v>10.579000000000001</v>
      </c>
      <c r="I388" s="7">
        <v>40372</v>
      </c>
      <c r="J388">
        <v>8.33</v>
      </c>
      <c r="K388" s="3">
        <f t="shared" ref="K388:K451" si="43">IF(ISBLANK(J388),"",(J388*K$3)+K$2)</f>
        <v>-7.3370499999999996</v>
      </c>
      <c r="L388" s="7">
        <v>40403</v>
      </c>
      <c r="M388">
        <v>4.53</v>
      </c>
      <c r="N388" s="3">
        <f t="shared" ref="N388:N451" si="44">IF(ISBLANK(M388),"",(M388*N$3)+N$2)</f>
        <v>-10.694050000000001</v>
      </c>
      <c r="O388" s="7">
        <v>40434</v>
      </c>
      <c r="P388">
        <v>5.21</v>
      </c>
      <c r="Q388" s="3">
        <f t="shared" ref="Q388:Q451" si="45">IF(ISBLANK(P388),"",(P388*Q$3)+Q$2)</f>
        <v>-4.4158500000000007</v>
      </c>
      <c r="R388" s="7">
        <v>40464</v>
      </c>
      <c r="S388">
        <v>13.1</v>
      </c>
      <c r="T388" s="3">
        <f t="shared" ref="T388:T451" si="46">IF(ISBLANK(S388),"",(S388*T$3)+T$2)</f>
        <v>14.106499999999997</v>
      </c>
    </row>
    <row r="389" spans="2:20" x14ac:dyDescent="0.35">
      <c r="B389">
        <f t="shared" ref="B389:B452" si="47">YEAR(L389)</f>
        <v>2010</v>
      </c>
      <c r="C389" s="7">
        <v>40312</v>
      </c>
      <c r="D389">
        <v>13.4</v>
      </c>
      <c r="E389" s="3">
        <f t="shared" ref="E389:E452" si="48">IF(ISBLANK(D389),"",(D389*E$3)+E$2)</f>
        <v>3.2110000000000021</v>
      </c>
      <c r="F389" s="7">
        <v>40343</v>
      </c>
      <c r="G389">
        <v>13.9</v>
      </c>
      <c r="H389" s="3">
        <f t="shared" si="42"/>
        <v>2.9884999999999984</v>
      </c>
      <c r="I389" s="7">
        <v>40373</v>
      </c>
      <c r="J389">
        <v>8.93</v>
      </c>
      <c r="K389" s="3">
        <f t="shared" si="43"/>
        <v>-6.3680500000000002</v>
      </c>
      <c r="L389" s="7">
        <v>40404</v>
      </c>
      <c r="M389">
        <v>3.91</v>
      </c>
      <c r="N389" s="3">
        <f t="shared" si="44"/>
        <v>-11.695350000000001</v>
      </c>
      <c r="O389" s="7">
        <v>40435</v>
      </c>
      <c r="P389">
        <v>5.54</v>
      </c>
      <c r="Q389" s="3">
        <f t="shared" si="45"/>
        <v>-3.8828999999999994</v>
      </c>
      <c r="R389" s="7">
        <v>40465</v>
      </c>
      <c r="S389">
        <v>6.9</v>
      </c>
      <c r="T389" s="3">
        <f t="shared" si="46"/>
        <v>4.0935000000000015</v>
      </c>
    </row>
    <row r="390" spans="2:20" x14ac:dyDescent="0.35">
      <c r="B390">
        <f t="shared" si="47"/>
        <v>2010</v>
      </c>
      <c r="C390" s="7">
        <v>40313</v>
      </c>
      <c r="D390">
        <v>11.1</v>
      </c>
      <c r="E390" s="3">
        <f t="shared" si="48"/>
        <v>-0.50349999999999895</v>
      </c>
      <c r="F390" s="7">
        <v>40344</v>
      </c>
      <c r="G390">
        <v>11.5</v>
      </c>
      <c r="H390" s="3">
        <f t="shared" si="42"/>
        <v>-0.88749999999999929</v>
      </c>
      <c r="I390" s="7">
        <v>40374</v>
      </c>
      <c r="J390">
        <v>8.2200000000000006</v>
      </c>
      <c r="K390" s="3">
        <f t="shared" si="43"/>
        <v>-7.5146999999999977</v>
      </c>
      <c r="L390" s="7">
        <v>40405</v>
      </c>
      <c r="M390">
        <v>3.54</v>
      </c>
      <c r="N390" s="3">
        <f t="shared" si="44"/>
        <v>-12.292900000000001</v>
      </c>
      <c r="O390" s="7">
        <v>40436</v>
      </c>
      <c r="P390">
        <v>6.81</v>
      </c>
      <c r="Q390" s="3">
        <f t="shared" si="45"/>
        <v>-1.8318500000000011</v>
      </c>
      <c r="R390" s="7">
        <v>40466</v>
      </c>
      <c r="S390">
        <v>18.600000000000001</v>
      </c>
      <c r="T390" s="3">
        <f t="shared" si="46"/>
        <v>22.989000000000001</v>
      </c>
    </row>
    <row r="391" spans="2:20" x14ac:dyDescent="0.35">
      <c r="B391">
        <f t="shared" si="47"/>
        <v>2010</v>
      </c>
      <c r="C391" s="7">
        <v>40314</v>
      </c>
      <c r="D391">
        <v>10</v>
      </c>
      <c r="E391" s="3">
        <f t="shared" si="48"/>
        <v>-2.2800000000000011</v>
      </c>
      <c r="F391" s="7">
        <v>40345</v>
      </c>
      <c r="G391">
        <v>9.81</v>
      </c>
      <c r="H391" s="3">
        <f t="shared" si="42"/>
        <v>-3.6168499999999995</v>
      </c>
      <c r="I391" s="7">
        <v>40375</v>
      </c>
      <c r="J391">
        <v>7.17</v>
      </c>
      <c r="K391" s="3">
        <f t="shared" si="43"/>
        <v>-9.2104499999999998</v>
      </c>
      <c r="L391" s="7">
        <v>40406</v>
      </c>
      <c r="M391">
        <v>3.5</v>
      </c>
      <c r="N391" s="3">
        <f t="shared" si="44"/>
        <v>-12.357500000000002</v>
      </c>
      <c r="O391" s="7">
        <v>40437</v>
      </c>
      <c r="P391">
        <v>6.14</v>
      </c>
      <c r="Q391" s="3">
        <f t="shared" si="45"/>
        <v>-2.9138999999999999</v>
      </c>
      <c r="R391" s="7">
        <v>40467</v>
      </c>
      <c r="S391">
        <v>58.3</v>
      </c>
      <c r="T391" s="3">
        <f t="shared" si="46"/>
        <v>87.104500000000002</v>
      </c>
    </row>
    <row r="392" spans="2:20" x14ac:dyDescent="0.35">
      <c r="B392">
        <f t="shared" si="47"/>
        <v>2010</v>
      </c>
      <c r="C392" s="7">
        <v>40315</v>
      </c>
      <c r="D392">
        <v>9.49</v>
      </c>
      <c r="E392" s="3">
        <f t="shared" si="48"/>
        <v>-3.10365</v>
      </c>
      <c r="F392" s="7">
        <v>40346</v>
      </c>
      <c r="G392">
        <v>10.4</v>
      </c>
      <c r="H392" s="3">
        <f t="shared" si="42"/>
        <v>-2.6640000000000015</v>
      </c>
      <c r="I392" s="7">
        <v>40376</v>
      </c>
      <c r="J392">
        <v>6.52</v>
      </c>
      <c r="K392" s="3">
        <f t="shared" si="43"/>
        <v>-10.260199999999999</v>
      </c>
      <c r="L392" s="7">
        <v>40407</v>
      </c>
      <c r="M392">
        <v>3.64</v>
      </c>
      <c r="N392" s="3">
        <f t="shared" si="44"/>
        <v>-12.131400000000001</v>
      </c>
      <c r="O392" s="7">
        <v>40438</v>
      </c>
      <c r="P392">
        <v>15.2</v>
      </c>
      <c r="Q392" s="3">
        <f t="shared" si="45"/>
        <v>11.717999999999998</v>
      </c>
      <c r="R392" s="7">
        <v>40468</v>
      </c>
      <c r="S392">
        <v>76</v>
      </c>
      <c r="T392" s="3">
        <f t="shared" si="46"/>
        <v>115.69</v>
      </c>
    </row>
    <row r="393" spans="2:20" x14ac:dyDescent="0.35">
      <c r="B393">
        <f t="shared" si="47"/>
        <v>2010</v>
      </c>
      <c r="C393" s="7">
        <v>40316</v>
      </c>
      <c r="D393">
        <v>10.1</v>
      </c>
      <c r="E393" s="3">
        <f t="shared" si="48"/>
        <v>-2.1185000000000009</v>
      </c>
      <c r="F393" s="7">
        <v>40347</v>
      </c>
      <c r="G393">
        <v>10.4</v>
      </c>
      <c r="H393" s="3">
        <f t="shared" si="42"/>
        <v>-2.6640000000000015</v>
      </c>
      <c r="I393" s="7">
        <v>40377</v>
      </c>
      <c r="J393">
        <v>6.58</v>
      </c>
      <c r="K393" s="3">
        <f t="shared" si="43"/>
        <v>-10.1633</v>
      </c>
      <c r="L393" s="7">
        <v>40408</v>
      </c>
      <c r="M393">
        <v>3.54</v>
      </c>
      <c r="N393" s="3">
        <f t="shared" si="44"/>
        <v>-12.292900000000001</v>
      </c>
      <c r="O393" s="7">
        <v>40439</v>
      </c>
      <c r="P393">
        <v>13.4</v>
      </c>
      <c r="Q393" s="3">
        <f t="shared" si="45"/>
        <v>8.8110000000000017</v>
      </c>
      <c r="R393" s="7">
        <v>40469</v>
      </c>
      <c r="S393">
        <v>58.8</v>
      </c>
      <c r="T393" s="3">
        <f t="shared" si="46"/>
        <v>87.911999999999992</v>
      </c>
    </row>
    <row r="394" spans="2:20" x14ac:dyDescent="0.35">
      <c r="B394">
        <f t="shared" si="47"/>
        <v>2010</v>
      </c>
      <c r="C394" s="7">
        <v>40317</v>
      </c>
      <c r="D394">
        <v>15.4</v>
      </c>
      <c r="E394" s="3">
        <f t="shared" si="48"/>
        <v>6.4409999999999989</v>
      </c>
      <c r="F394" s="7">
        <v>40348</v>
      </c>
      <c r="G394">
        <v>10.1</v>
      </c>
      <c r="H394" s="3">
        <f t="shared" si="42"/>
        <v>-3.1485000000000021</v>
      </c>
      <c r="I394" s="7">
        <v>40378</v>
      </c>
      <c r="J394">
        <v>7.87</v>
      </c>
      <c r="K394" s="3">
        <f t="shared" si="43"/>
        <v>-8.0799499999999984</v>
      </c>
      <c r="L394" s="7">
        <v>40409</v>
      </c>
      <c r="M394">
        <v>3.41</v>
      </c>
      <c r="N394" s="3">
        <f t="shared" si="44"/>
        <v>-12.502850000000002</v>
      </c>
      <c r="O394" s="7">
        <v>40440</v>
      </c>
      <c r="P394">
        <v>11.6</v>
      </c>
      <c r="Q394" s="3">
        <f t="shared" si="45"/>
        <v>5.9039999999999981</v>
      </c>
      <c r="R394" s="7">
        <v>40470</v>
      </c>
      <c r="S394">
        <v>41.5</v>
      </c>
      <c r="T394" s="3">
        <f t="shared" si="46"/>
        <v>59.972499999999997</v>
      </c>
    </row>
    <row r="395" spans="2:20" x14ac:dyDescent="0.35">
      <c r="B395">
        <f t="shared" si="47"/>
        <v>2010</v>
      </c>
      <c r="C395" s="7">
        <v>40318</v>
      </c>
      <c r="D395">
        <v>41.6</v>
      </c>
      <c r="E395" s="3">
        <f t="shared" si="48"/>
        <v>48.753999999999998</v>
      </c>
      <c r="F395" s="7">
        <v>40349</v>
      </c>
      <c r="G395">
        <v>10.1</v>
      </c>
      <c r="H395" s="3">
        <f t="shared" si="42"/>
        <v>-3.1485000000000021</v>
      </c>
      <c r="I395" s="7">
        <v>40379</v>
      </c>
      <c r="J395">
        <v>9.0500000000000007</v>
      </c>
      <c r="K395" s="3">
        <f t="shared" si="43"/>
        <v>-6.1742499999999989</v>
      </c>
      <c r="L395" s="7">
        <v>40410</v>
      </c>
      <c r="M395">
        <v>3.5</v>
      </c>
      <c r="N395" s="3">
        <f t="shared" si="44"/>
        <v>-12.357500000000002</v>
      </c>
      <c r="O395" s="7">
        <v>40441</v>
      </c>
      <c r="P395">
        <v>10.3</v>
      </c>
      <c r="Q395" s="3">
        <f t="shared" si="45"/>
        <v>3.8045000000000027</v>
      </c>
      <c r="R395" s="7">
        <v>40471</v>
      </c>
      <c r="S395">
        <v>29.9</v>
      </c>
      <c r="T395" s="3">
        <f t="shared" si="46"/>
        <v>41.238500000000002</v>
      </c>
    </row>
    <row r="396" spans="2:20" x14ac:dyDescent="0.35">
      <c r="B396">
        <f t="shared" si="47"/>
        <v>2010</v>
      </c>
      <c r="C396" s="7">
        <v>40319</v>
      </c>
      <c r="D396">
        <v>45.3</v>
      </c>
      <c r="E396" s="3">
        <f t="shared" si="48"/>
        <v>54.729499999999994</v>
      </c>
      <c r="F396" s="7">
        <v>40350</v>
      </c>
      <c r="G396">
        <v>13.2</v>
      </c>
      <c r="H396" s="3">
        <f t="shared" si="42"/>
        <v>1.857999999999997</v>
      </c>
      <c r="I396" s="7">
        <v>40380</v>
      </c>
      <c r="J396">
        <v>9.0399999999999991</v>
      </c>
      <c r="K396" s="3">
        <f t="shared" si="43"/>
        <v>-6.1904000000000003</v>
      </c>
      <c r="L396" s="7">
        <v>40411</v>
      </c>
      <c r="M396">
        <v>3.29</v>
      </c>
      <c r="N396" s="3">
        <f t="shared" si="44"/>
        <v>-12.696650000000002</v>
      </c>
      <c r="O396" s="7">
        <v>40442</v>
      </c>
      <c r="P396">
        <v>8.26</v>
      </c>
      <c r="Q396" s="3">
        <f t="shared" si="45"/>
        <v>0.50990000000000002</v>
      </c>
      <c r="R396" s="7">
        <v>40472</v>
      </c>
      <c r="S396">
        <v>23.8</v>
      </c>
      <c r="T396" s="3">
        <f t="shared" si="46"/>
        <v>31.386999999999997</v>
      </c>
    </row>
    <row r="397" spans="2:20" x14ac:dyDescent="0.35">
      <c r="B397">
        <f t="shared" si="47"/>
        <v>2010</v>
      </c>
      <c r="C397" s="7">
        <v>40320</v>
      </c>
      <c r="D397">
        <v>38.4</v>
      </c>
      <c r="E397" s="3">
        <f t="shared" si="48"/>
        <v>43.585999999999999</v>
      </c>
      <c r="F397" s="7">
        <v>40351</v>
      </c>
      <c r="G397">
        <v>12.3</v>
      </c>
      <c r="H397" s="3">
        <f t="shared" si="42"/>
        <v>0.40449999999999875</v>
      </c>
      <c r="I397" s="7">
        <v>40381</v>
      </c>
      <c r="J397">
        <v>12.1</v>
      </c>
      <c r="K397" s="3">
        <f t="shared" si="43"/>
        <v>-1.2484999999999999</v>
      </c>
      <c r="L397" s="7">
        <v>40412</v>
      </c>
      <c r="M397">
        <v>3.03</v>
      </c>
      <c r="N397" s="3">
        <f t="shared" si="44"/>
        <v>-13.116550000000002</v>
      </c>
      <c r="O397" s="7">
        <v>40443</v>
      </c>
      <c r="P397">
        <v>6.66</v>
      </c>
      <c r="Q397" s="3">
        <f t="shared" si="45"/>
        <v>-2.0740999999999996</v>
      </c>
      <c r="R397" s="7">
        <v>40473</v>
      </c>
      <c r="S397">
        <v>29.1</v>
      </c>
      <c r="T397" s="3">
        <f t="shared" si="46"/>
        <v>39.946500000000007</v>
      </c>
    </row>
    <row r="398" spans="2:20" x14ac:dyDescent="0.35">
      <c r="B398">
        <f t="shared" si="47"/>
        <v>2010</v>
      </c>
      <c r="C398" s="7">
        <v>40321</v>
      </c>
      <c r="D398">
        <v>31.4</v>
      </c>
      <c r="E398" s="3">
        <f t="shared" si="48"/>
        <v>32.280999999999999</v>
      </c>
      <c r="F398" s="7">
        <v>40352</v>
      </c>
      <c r="G398">
        <v>13</v>
      </c>
      <c r="H398" s="3">
        <f t="shared" si="42"/>
        <v>1.5350000000000001</v>
      </c>
      <c r="I398" s="7">
        <v>40382</v>
      </c>
      <c r="J398">
        <v>9.59</v>
      </c>
      <c r="K398" s="3">
        <f t="shared" si="43"/>
        <v>-5.3021499999999993</v>
      </c>
      <c r="L398" s="7">
        <v>40413</v>
      </c>
      <c r="M398">
        <v>2.99</v>
      </c>
      <c r="N398" s="3">
        <f t="shared" si="44"/>
        <v>-13.181150000000002</v>
      </c>
      <c r="O398" s="7">
        <v>40444</v>
      </c>
      <c r="P398">
        <v>6.06</v>
      </c>
      <c r="Q398" s="3">
        <f t="shared" si="45"/>
        <v>-3.0431000000000008</v>
      </c>
      <c r="R398" s="7">
        <v>40474</v>
      </c>
      <c r="S398">
        <v>25.2</v>
      </c>
      <c r="T398" s="3">
        <f t="shared" si="46"/>
        <v>33.648000000000003</v>
      </c>
    </row>
    <row r="399" spans="2:20" x14ac:dyDescent="0.35">
      <c r="B399">
        <f t="shared" si="47"/>
        <v>2010</v>
      </c>
      <c r="C399" s="7">
        <v>40322</v>
      </c>
      <c r="D399">
        <v>28.4</v>
      </c>
      <c r="E399" s="3">
        <f t="shared" si="48"/>
        <v>27.436</v>
      </c>
      <c r="F399" s="7">
        <v>40353</v>
      </c>
      <c r="G399">
        <v>15.7</v>
      </c>
      <c r="H399" s="3">
        <f t="shared" si="42"/>
        <v>5.8954999999999984</v>
      </c>
      <c r="I399" s="7">
        <v>40383</v>
      </c>
      <c r="J399">
        <v>8.14</v>
      </c>
      <c r="K399" s="3">
        <f t="shared" si="43"/>
        <v>-7.6438999999999986</v>
      </c>
      <c r="L399" s="7">
        <v>40414</v>
      </c>
      <c r="M399">
        <v>2.84</v>
      </c>
      <c r="N399" s="3">
        <f t="shared" si="44"/>
        <v>-13.423400000000001</v>
      </c>
      <c r="O399" s="7">
        <v>40445</v>
      </c>
      <c r="P399">
        <v>6.19</v>
      </c>
      <c r="Q399" s="3">
        <f t="shared" si="45"/>
        <v>-2.8331499999999998</v>
      </c>
      <c r="R399" s="7">
        <v>40475</v>
      </c>
      <c r="S399">
        <v>20.5</v>
      </c>
      <c r="T399" s="3">
        <f t="shared" si="46"/>
        <v>26.057500000000001</v>
      </c>
    </row>
    <row r="400" spans="2:20" x14ac:dyDescent="0.35">
      <c r="B400">
        <f t="shared" si="47"/>
        <v>2010</v>
      </c>
      <c r="C400" s="7">
        <v>40323</v>
      </c>
      <c r="D400">
        <v>28.2</v>
      </c>
      <c r="E400" s="3">
        <f t="shared" si="48"/>
        <v>27.113</v>
      </c>
      <c r="F400" s="7">
        <v>40354</v>
      </c>
      <c r="G400">
        <v>17.2</v>
      </c>
      <c r="H400" s="3">
        <f t="shared" si="42"/>
        <v>8.3179999999999978</v>
      </c>
      <c r="I400" s="7">
        <v>40384</v>
      </c>
      <c r="J400">
        <v>9.6</v>
      </c>
      <c r="K400" s="3">
        <f t="shared" si="43"/>
        <v>-5.2859999999999996</v>
      </c>
      <c r="L400" s="7">
        <v>40415</v>
      </c>
      <c r="M400">
        <v>3.22</v>
      </c>
      <c r="N400" s="3">
        <f t="shared" si="44"/>
        <v>-12.809700000000001</v>
      </c>
      <c r="O400" s="7">
        <v>40446</v>
      </c>
      <c r="P400">
        <v>6.57</v>
      </c>
      <c r="Q400" s="3">
        <f t="shared" si="45"/>
        <v>-2.2194500000000001</v>
      </c>
      <c r="R400" s="7">
        <v>40476</v>
      </c>
      <c r="S400">
        <v>17.5</v>
      </c>
      <c r="T400" s="3">
        <f t="shared" si="46"/>
        <v>21.212499999999999</v>
      </c>
    </row>
    <row r="401" spans="2:20" x14ac:dyDescent="0.35">
      <c r="B401">
        <f t="shared" si="47"/>
        <v>2010</v>
      </c>
      <c r="C401" s="7">
        <v>40324</v>
      </c>
      <c r="D401">
        <v>28</v>
      </c>
      <c r="E401" s="3">
        <f t="shared" si="48"/>
        <v>26.79</v>
      </c>
      <c r="F401" s="7">
        <v>40355</v>
      </c>
      <c r="G401">
        <v>19</v>
      </c>
      <c r="H401" s="3">
        <f t="shared" si="42"/>
        <v>11.224999999999998</v>
      </c>
      <c r="I401" s="7">
        <v>40385</v>
      </c>
      <c r="J401">
        <v>9.09</v>
      </c>
      <c r="K401" s="3">
        <f t="shared" si="43"/>
        <v>-6.1096500000000002</v>
      </c>
      <c r="L401" s="7">
        <v>40416</v>
      </c>
      <c r="M401">
        <v>4.63</v>
      </c>
      <c r="N401" s="3">
        <f t="shared" si="44"/>
        <v>-10.532550000000001</v>
      </c>
      <c r="O401" s="7">
        <v>40447</v>
      </c>
      <c r="P401">
        <v>6.05</v>
      </c>
      <c r="Q401" s="3">
        <f t="shared" si="45"/>
        <v>-3.0592500000000005</v>
      </c>
      <c r="R401" s="7">
        <v>40477</v>
      </c>
      <c r="S401">
        <v>28</v>
      </c>
      <c r="T401" s="3">
        <f t="shared" si="46"/>
        <v>38.17</v>
      </c>
    </row>
    <row r="402" spans="2:20" x14ac:dyDescent="0.35">
      <c r="B402">
        <f t="shared" si="47"/>
        <v>2010</v>
      </c>
      <c r="C402" s="7">
        <v>40325</v>
      </c>
      <c r="D402">
        <v>25</v>
      </c>
      <c r="E402" s="3">
        <f t="shared" si="48"/>
        <v>21.945</v>
      </c>
      <c r="F402" s="7">
        <v>40356</v>
      </c>
      <c r="G402">
        <v>15.7</v>
      </c>
      <c r="H402" s="3">
        <f t="shared" si="42"/>
        <v>5.8954999999999984</v>
      </c>
      <c r="I402" s="7">
        <v>40386</v>
      </c>
      <c r="J402">
        <v>7.74</v>
      </c>
      <c r="K402" s="3">
        <f t="shared" si="43"/>
        <v>-8.2898999999999994</v>
      </c>
      <c r="L402" s="7">
        <v>40417</v>
      </c>
      <c r="M402">
        <v>3.73</v>
      </c>
      <c r="N402" s="3">
        <f t="shared" si="44"/>
        <v>-11.986050000000002</v>
      </c>
      <c r="O402" s="7">
        <v>40448</v>
      </c>
      <c r="P402">
        <v>5.45</v>
      </c>
      <c r="Q402" s="3">
        <f t="shared" si="45"/>
        <v>-4.0282499999999999</v>
      </c>
      <c r="R402" s="7">
        <v>40478</v>
      </c>
      <c r="S402">
        <v>54</v>
      </c>
      <c r="T402" s="3">
        <f t="shared" si="46"/>
        <v>80.16</v>
      </c>
    </row>
    <row r="403" spans="2:20" x14ac:dyDescent="0.35">
      <c r="B403">
        <f t="shared" si="47"/>
        <v>2010</v>
      </c>
      <c r="C403" s="7">
        <v>40326</v>
      </c>
      <c r="D403">
        <v>21.8</v>
      </c>
      <c r="E403" s="3">
        <f t="shared" si="48"/>
        <v>16.777000000000001</v>
      </c>
      <c r="F403" s="7">
        <v>40357</v>
      </c>
      <c r="G403">
        <v>18.600000000000001</v>
      </c>
      <c r="H403" s="3">
        <f t="shared" si="42"/>
        <v>10.579000000000001</v>
      </c>
      <c r="I403" s="7">
        <v>40387</v>
      </c>
      <c r="J403">
        <v>7.45</v>
      </c>
      <c r="K403" s="3">
        <f t="shared" si="43"/>
        <v>-8.7582499999999985</v>
      </c>
      <c r="L403" s="7">
        <v>40418</v>
      </c>
      <c r="M403">
        <v>3.16</v>
      </c>
      <c r="N403" s="3">
        <f t="shared" si="44"/>
        <v>-12.906600000000001</v>
      </c>
      <c r="O403" s="7">
        <v>40449</v>
      </c>
      <c r="P403">
        <v>5.6</v>
      </c>
      <c r="Q403" s="3">
        <f t="shared" si="45"/>
        <v>-3.7860000000000014</v>
      </c>
      <c r="R403" s="7">
        <v>40479</v>
      </c>
      <c r="S403">
        <v>112</v>
      </c>
      <c r="T403" s="3">
        <f t="shared" si="46"/>
        <v>173.82999999999998</v>
      </c>
    </row>
    <row r="404" spans="2:20" x14ac:dyDescent="0.35">
      <c r="B404">
        <f t="shared" si="47"/>
        <v>2010</v>
      </c>
      <c r="C404" s="7">
        <v>40327</v>
      </c>
      <c r="D404">
        <v>20</v>
      </c>
      <c r="E404" s="3">
        <f t="shared" si="48"/>
        <v>13.869999999999997</v>
      </c>
      <c r="F404" s="7">
        <v>40358</v>
      </c>
      <c r="G404">
        <v>21.9</v>
      </c>
      <c r="H404" s="3">
        <f t="shared" si="42"/>
        <v>15.908499999999997</v>
      </c>
      <c r="I404" s="7">
        <v>40388</v>
      </c>
      <c r="J404">
        <v>7.36</v>
      </c>
      <c r="K404" s="3">
        <f t="shared" si="43"/>
        <v>-8.9035999999999991</v>
      </c>
      <c r="L404" s="7">
        <v>40419</v>
      </c>
      <c r="M404">
        <v>2.83</v>
      </c>
      <c r="N404" s="3">
        <f t="shared" si="44"/>
        <v>-13.439550000000001</v>
      </c>
      <c r="O404" s="7">
        <v>40450</v>
      </c>
      <c r="P404">
        <v>6.73</v>
      </c>
      <c r="Q404" s="3">
        <f t="shared" si="45"/>
        <v>-1.9610500000000002</v>
      </c>
      <c r="R404" s="7">
        <v>40480</v>
      </c>
      <c r="S404">
        <v>97.6</v>
      </c>
      <c r="T404" s="3">
        <f t="shared" si="46"/>
        <v>150.57399999999998</v>
      </c>
    </row>
    <row r="405" spans="2:20" x14ac:dyDescent="0.35">
      <c r="B405">
        <f t="shared" si="47"/>
        <v>2010</v>
      </c>
      <c r="C405" s="7">
        <v>40328</v>
      </c>
      <c r="D405">
        <v>19.100000000000001</v>
      </c>
      <c r="E405" s="3">
        <f t="shared" si="48"/>
        <v>12.416500000000003</v>
      </c>
      <c r="F405" s="7">
        <v>40359</v>
      </c>
      <c r="G405">
        <v>19.2</v>
      </c>
      <c r="H405" s="3">
        <f t="shared" si="42"/>
        <v>11.547999999999998</v>
      </c>
      <c r="I405" s="7">
        <v>40389</v>
      </c>
      <c r="J405">
        <v>7.32</v>
      </c>
      <c r="K405" s="3">
        <f t="shared" si="43"/>
        <v>-8.9681999999999995</v>
      </c>
      <c r="L405" s="7">
        <v>40420</v>
      </c>
      <c r="M405">
        <v>2.95</v>
      </c>
      <c r="N405" s="3">
        <f t="shared" si="44"/>
        <v>-13.245750000000001</v>
      </c>
      <c r="O405" s="7">
        <v>40451</v>
      </c>
      <c r="P405">
        <v>6.31</v>
      </c>
      <c r="Q405" s="3">
        <f t="shared" si="45"/>
        <v>-2.6393500000000003</v>
      </c>
      <c r="R405" s="7">
        <v>40481</v>
      </c>
      <c r="S405">
        <v>74.2</v>
      </c>
      <c r="T405" s="3">
        <f t="shared" si="46"/>
        <v>112.783</v>
      </c>
    </row>
    <row r="406" spans="2:20" x14ac:dyDescent="0.35">
      <c r="B406">
        <f t="shared" si="47"/>
        <v>2010</v>
      </c>
      <c r="C406" s="7">
        <v>40329</v>
      </c>
      <c r="D406">
        <v>16.399999999999999</v>
      </c>
      <c r="E406" s="3">
        <f t="shared" si="48"/>
        <v>8.0559999999999974</v>
      </c>
      <c r="H406" s="3" t="str">
        <f t="shared" si="42"/>
        <v/>
      </c>
      <c r="I406" s="7">
        <v>40390</v>
      </c>
      <c r="J406">
        <v>6.83</v>
      </c>
      <c r="K406" s="3">
        <f t="shared" si="43"/>
        <v>-9.7595499999999991</v>
      </c>
      <c r="L406" s="7">
        <v>40421</v>
      </c>
      <c r="M406">
        <v>2.76</v>
      </c>
      <c r="N406" s="3">
        <f t="shared" si="44"/>
        <v>-13.552600000000002</v>
      </c>
      <c r="Q406" s="3" t="str">
        <f t="shared" si="45"/>
        <v/>
      </c>
      <c r="R406" s="7">
        <v>40482</v>
      </c>
      <c r="S406">
        <v>66.900000000000006</v>
      </c>
      <c r="T406" s="3">
        <f t="shared" si="46"/>
        <v>100.99350000000001</v>
      </c>
    </row>
    <row r="407" spans="2:20" x14ac:dyDescent="0.35">
      <c r="B407">
        <f t="shared" si="47"/>
        <v>2011</v>
      </c>
      <c r="C407" s="7">
        <v>40664</v>
      </c>
      <c r="D407">
        <v>61.5</v>
      </c>
      <c r="E407" s="3">
        <f t="shared" si="48"/>
        <v>80.892500000000013</v>
      </c>
      <c r="F407" s="7">
        <v>40695</v>
      </c>
      <c r="G407">
        <v>57.8</v>
      </c>
      <c r="H407" s="3">
        <f t="shared" si="42"/>
        <v>73.887</v>
      </c>
      <c r="I407" s="7">
        <v>40725</v>
      </c>
      <c r="J407">
        <v>12.6</v>
      </c>
      <c r="K407" s="3">
        <f t="shared" si="43"/>
        <v>-0.44099999999999895</v>
      </c>
      <c r="L407" s="7">
        <v>40756</v>
      </c>
      <c r="M407">
        <v>7</v>
      </c>
      <c r="N407" s="3">
        <f t="shared" si="44"/>
        <v>-6.7050000000000018</v>
      </c>
      <c r="O407" s="7">
        <v>40787</v>
      </c>
      <c r="P407">
        <v>55.5</v>
      </c>
      <c r="Q407" s="3">
        <f t="shared" si="45"/>
        <v>76.802499999999995</v>
      </c>
      <c r="R407" s="7">
        <v>40817</v>
      </c>
      <c r="S407">
        <v>10.3</v>
      </c>
      <c r="T407" s="3">
        <f t="shared" si="46"/>
        <v>9.584500000000002</v>
      </c>
    </row>
    <row r="408" spans="2:20" x14ac:dyDescent="0.35">
      <c r="B408">
        <f t="shared" si="47"/>
        <v>2011</v>
      </c>
      <c r="C408" s="7">
        <v>40665</v>
      </c>
      <c r="D408">
        <v>52</v>
      </c>
      <c r="E408" s="3">
        <f t="shared" si="48"/>
        <v>65.550000000000011</v>
      </c>
      <c r="F408" s="7">
        <v>40696</v>
      </c>
      <c r="G408">
        <v>50.1</v>
      </c>
      <c r="H408" s="3">
        <f t="shared" si="42"/>
        <v>61.451500000000003</v>
      </c>
      <c r="I408" s="7">
        <v>40726</v>
      </c>
      <c r="J408">
        <v>11.3</v>
      </c>
      <c r="K408" s="3">
        <f t="shared" si="43"/>
        <v>-2.540499999999998</v>
      </c>
      <c r="L408" s="7">
        <v>40757</v>
      </c>
      <c r="M408">
        <v>14.5</v>
      </c>
      <c r="N408" s="3">
        <f t="shared" si="44"/>
        <v>5.4074999999999989</v>
      </c>
      <c r="O408" s="7">
        <v>40788</v>
      </c>
      <c r="P408">
        <v>41.5</v>
      </c>
      <c r="Q408" s="3">
        <f t="shared" si="45"/>
        <v>54.192499999999995</v>
      </c>
      <c r="R408" s="7">
        <v>40818</v>
      </c>
      <c r="S408">
        <v>14</v>
      </c>
      <c r="T408" s="3">
        <f t="shared" si="46"/>
        <v>15.559999999999999</v>
      </c>
    </row>
    <row r="409" spans="2:20" x14ac:dyDescent="0.35">
      <c r="B409">
        <f t="shared" si="47"/>
        <v>2011</v>
      </c>
      <c r="C409" s="7">
        <v>40666</v>
      </c>
      <c r="D409">
        <v>45.1</v>
      </c>
      <c r="E409" s="3">
        <f t="shared" si="48"/>
        <v>54.406500000000001</v>
      </c>
      <c r="F409" s="7">
        <v>40697</v>
      </c>
      <c r="G409">
        <v>42.8</v>
      </c>
      <c r="H409" s="3">
        <f t="shared" si="42"/>
        <v>49.661999999999999</v>
      </c>
      <c r="I409" s="7">
        <v>40727</v>
      </c>
      <c r="J409">
        <v>9.7100000000000009</v>
      </c>
      <c r="K409" s="3">
        <f t="shared" si="43"/>
        <v>-5.1083499999999979</v>
      </c>
      <c r="L409" s="7">
        <v>40758</v>
      </c>
      <c r="M409">
        <v>15.2</v>
      </c>
      <c r="N409" s="3">
        <f t="shared" si="44"/>
        <v>6.5379999999999967</v>
      </c>
      <c r="O409" s="7">
        <v>40789</v>
      </c>
      <c r="P409">
        <v>32</v>
      </c>
      <c r="Q409" s="3">
        <f t="shared" si="45"/>
        <v>38.85</v>
      </c>
      <c r="R409" s="7">
        <v>40819</v>
      </c>
      <c r="S409">
        <v>21.4</v>
      </c>
      <c r="T409" s="3">
        <f t="shared" si="46"/>
        <v>27.510999999999999</v>
      </c>
    </row>
    <row r="410" spans="2:20" x14ac:dyDescent="0.35">
      <c r="B410">
        <f t="shared" si="47"/>
        <v>2011</v>
      </c>
      <c r="C410" s="7">
        <v>40667</v>
      </c>
      <c r="D410">
        <v>41.8</v>
      </c>
      <c r="E410" s="3">
        <f t="shared" si="48"/>
        <v>49.076999999999991</v>
      </c>
      <c r="F410" s="7">
        <v>40698</v>
      </c>
      <c r="G410">
        <v>36.5</v>
      </c>
      <c r="H410" s="3">
        <f t="shared" si="42"/>
        <v>39.487499999999997</v>
      </c>
      <c r="I410" s="7">
        <v>40728</v>
      </c>
      <c r="J410">
        <v>9.26</v>
      </c>
      <c r="K410" s="3">
        <f t="shared" si="43"/>
        <v>-5.8350999999999988</v>
      </c>
      <c r="L410" s="7">
        <v>40759</v>
      </c>
      <c r="M410">
        <v>16.100000000000001</v>
      </c>
      <c r="N410" s="3">
        <f t="shared" si="44"/>
        <v>7.991500000000002</v>
      </c>
      <c r="O410" s="7">
        <v>40790</v>
      </c>
      <c r="P410">
        <v>24.9</v>
      </c>
      <c r="Q410" s="3">
        <f t="shared" si="45"/>
        <v>27.383499999999998</v>
      </c>
      <c r="R410" s="7">
        <v>40820</v>
      </c>
      <c r="S410">
        <v>30</v>
      </c>
      <c r="T410" s="3">
        <f t="shared" si="46"/>
        <v>41.400000000000006</v>
      </c>
    </row>
    <row r="411" spans="2:20" x14ac:dyDescent="0.35">
      <c r="B411">
        <f t="shared" si="47"/>
        <v>2011</v>
      </c>
      <c r="C411" s="7">
        <v>40668</v>
      </c>
      <c r="D411">
        <v>69.8</v>
      </c>
      <c r="E411" s="3">
        <f t="shared" si="48"/>
        <v>94.296999999999997</v>
      </c>
      <c r="F411" s="7">
        <v>40699</v>
      </c>
      <c r="G411">
        <v>31.5</v>
      </c>
      <c r="H411" s="3">
        <f t="shared" si="42"/>
        <v>31.412500000000001</v>
      </c>
      <c r="I411" s="7">
        <v>40729</v>
      </c>
      <c r="J411">
        <v>9.5</v>
      </c>
      <c r="K411" s="3">
        <f t="shared" si="43"/>
        <v>-5.4474999999999998</v>
      </c>
      <c r="L411" s="7">
        <v>40760</v>
      </c>
      <c r="M411">
        <v>15.4</v>
      </c>
      <c r="N411" s="3">
        <f t="shared" si="44"/>
        <v>6.8609999999999971</v>
      </c>
      <c r="O411" s="7">
        <v>40791</v>
      </c>
      <c r="P411">
        <v>20.6</v>
      </c>
      <c r="Q411" s="3">
        <f t="shared" si="45"/>
        <v>20.439000000000007</v>
      </c>
      <c r="R411" s="7">
        <v>40821</v>
      </c>
      <c r="S411">
        <v>56.1</v>
      </c>
      <c r="T411" s="3">
        <f t="shared" si="46"/>
        <v>83.551500000000004</v>
      </c>
    </row>
    <row r="412" spans="2:20" x14ac:dyDescent="0.35">
      <c r="B412">
        <f t="shared" si="47"/>
        <v>2011</v>
      </c>
      <c r="C412" s="7">
        <v>40669</v>
      </c>
      <c r="D412">
        <v>97.7</v>
      </c>
      <c r="E412" s="3">
        <f t="shared" si="48"/>
        <v>139.35550000000001</v>
      </c>
      <c r="F412" s="7">
        <v>40700</v>
      </c>
      <c r="G412">
        <v>27.2</v>
      </c>
      <c r="H412" s="3">
        <f t="shared" si="42"/>
        <v>24.467999999999996</v>
      </c>
      <c r="I412" s="7">
        <v>40730</v>
      </c>
      <c r="J412">
        <v>9.25</v>
      </c>
      <c r="K412" s="3">
        <f t="shared" si="43"/>
        <v>-5.8512499999999985</v>
      </c>
      <c r="L412" s="7">
        <v>40761</v>
      </c>
      <c r="M412">
        <v>12.8</v>
      </c>
      <c r="N412" s="3">
        <f t="shared" si="44"/>
        <v>2.661999999999999</v>
      </c>
      <c r="O412" s="7">
        <v>40792</v>
      </c>
      <c r="P412">
        <v>20.3</v>
      </c>
      <c r="Q412" s="3">
        <f t="shared" si="45"/>
        <v>19.954500000000003</v>
      </c>
      <c r="R412" s="7">
        <v>40822</v>
      </c>
      <c r="S412">
        <v>48.7</v>
      </c>
      <c r="T412" s="3">
        <f t="shared" si="46"/>
        <v>71.600500000000011</v>
      </c>
    </row>
    <row r="413" spans="2:20" x14ac:dyDescent="0.35">
      <c r="B413">
        <f t="shared" si="47"/>
        <v>2011</v>
      </c>
      <c r="C413" s="7">
        <v>40670</v>
      </c>
      <c r="D413">
        <v>93.4</v>
      </c>
      <c r="E413" s="3">
        <f t="shared" si="48"/>
        <v>132.411</v>
      </c>
      <c r="F413" s="7">
        <v>40701</v>
      </c>
      <c r="G413">
        <v>23.2</v>
      </c>
      <c r="H413" s="3">
        <f t="shared" si="42"/>
        <v>18.007999999999996</v>
      </c>
      <c r="I413" s="7">
        <v>40731</v>
      </c>
      <c r="J413">
        <v>8.51</v>
      </c>
      <c r="K413" s="3">
        <f t="shared" si="43"/>
        <v>-7.0463500000000003</v>
      </c>
      <c r="L413" s="7">
        <v>40762</v>
      </c>
      <c r="M413">
        <v>15.3</v>
      </c>
      <c r="N413" s="3">
        <f t="shared" si="44"/>
        <v>6.6995000000000005</v>
      </c>
      <c r="O413" s="7">
        <v>40793</v>
      </c>
      <c r="P413">
        <v>17.399999999999999</v>
      </c>
      <c r="Q413" s="3">
        <f t="shared" si="45"/>
        <v>15.270999999999999</v>
      </c>
      <c r="R413" s="7">
        <v>40823</v>
      </c>
      <c r="S413">
        <v>35.1</v>
      </c>
      <c r="T413" s="3">
        <f t="shared" si="46"/>
        <v>49.636500000000005</v>
      </c>
    </row>
    <row r="414" spans="2:20" x14ac:dyDescent="0.35">
      <c r="B414">
        <f t="shared" si="47"/>
        <v>2011</v>
      </c>
      <c r="C414" s="7">
        <v>40671</v>
      </c>
      <c r="D414">
        <v>74.400000000000006</v>
      </c>
      <c r="E414" s="3">
        <f t="shared" si="48"/>
        <v>101.726</v>
      </c>
      <c r="F414" s="7">
        <v>40702</v>
      </c>
      <c r="G414">
        <v>19.600000000000001</v>
      </c>
      <c r="H414" s="3">
        <f t="shared" si="42"/>
        <v>12.194000000000003</v>
      </c>
      <c r="I414" s="7">
        <v>40732</v>
      </c>
      <c r="J414">
        <v>8.19</v>
      </c>
      <c r="K414" s="3">
        <f t="shared" si="43"/>
        <v>-7.5631500000000003</v>
      </c>
      <c r="L414" s="7">
        <v>40763</v>
      </c>
      <c r="M414">
        <v>28</v>
      </c>
      <c r="N414" s="3">
        <f t="shared" si="44"/>
        <v>27.209999999999997</v>
      </c>
      <c r="O414" s="7">
        <v>40794</v>
      </c>
      <c r="P414">
        <v>18.7</v>
      </c>
      <c r="Q414" s="3">
        <f t="shared" si="45"/>
        <v>17.3705</v>
      </c>
      <c r="R414" s="7">
        <v>40824</v>
      </c>
      <c r="S414">
        <v>27</v>
      </c>
      <c r="T414" s="3">
        <f t="shared" si="46"/>
        <v>36.555</v>
      </c>
    </row>
    <row r="415" spans="2:20" x14ac:dyDescent="0.35">
      <c r="B415">
        <f t="shared" si="47"/>
        <v>2011</v>
      </c>
      <c r="C415" s="7">
        <v>40672</v>
      </c>
      <c r="D415">
        <v>58.5</v>
      </c>
      <c r="E415" s="3">
        <f t="shared" si="48"/>
        <v>76.047500000000014</v>
      </c>
      <c r="F415" s="7">
        <v>40703</v>
      </c>
      <c r="G415">
        <v>23.6</v>
      </c>
      <c r="H415" s="3">
        <f t="shared" si="42"/>
        <v>18.654000000000003</v>
      </c>
      <c r="I415" s="7">
        <v>40733</v>
      </c>
      <c r="J415">
        <v>21.3</v>
      </c>
      <c r="K415" s="3">
        <f t="shared" si="43"/>
        <v>13.609500000000004</v>
      </c>
      <c r="L415" s="7">
        <v>40764</v>
      </c>
      <c r="M415">
        <v>27.4</v>
      </c>
      <c r="N415" s="3">
        <f t="shared" si="44"/>
        <v>26.240999999999996</v>
      </c>
      <c r="O415" s="7">
        <v>40795</v>
      </c>
      <c r="P415">
        <v>17</v>
      </c>
      <c r="Q415" s="3">
        <f t="shared" si="45"/>
        <v>14.624999999999998</v>
      </c>
      <c r="R415" s="7">
        <v>40825</v>
      </c>
      <c r="S415">
        <v>21.8</v>
      </c>
      <c r="T415" s="3">
        <f t="shared" si="46"/>
        <v>28.157</v>
      </c>
    </row>
    <row r="416" spans="2:20" x14ac:dyDescent="0.35">
      <c r="B416">
        <f t="shared" si="47"/>
        <v>2011</v>
      </c>
      <c r="C416" s="7">
        <v>40673</v>
      </c>
      <c r="D416">
        <v>66.2</v>
      </c>
      <c r="E416" s="3">
        <f t="shared" si="48"/>
        <v>88.483000000000004</v>
      </c>
      <c r="F416" s="7">
        <v>40704</v>
      </c>
      <c r="G416">
        <v>23.5</v>
      </c>
      <c r="H416" s="3">
        <f t="shared" si="42"/>
        <v>18.4925</v>
      </c>
      <c r="I416" s="7">
        <v>40734</v>
      </c>
      <c r="J416">
        <v>21.2</v>
      </c>
      <c r="K416" s="3">
        <f t="shared" si="43"/>
        <v>13.448</v>
      </c>
      <c r="L416" s="7">
        <v>40765</v>
      </c>
      <c r="M416">
        <v>23.5</v>
      </c>
      <c r="N416" s="3">
        <f t="shared" si="44"/>
        <v>19.942499999999999</v>
      </c>
      <c r="O416" s="7">
        <v>40796</v>
      </c>
      <c r="P416">
        <v>14.6</v>
      </c>
      <c r="Q416" s="3">
        <f t="shared" si="45"/>
        <v>10.749000000000001</v>
      </c>
      <c r="R416" s="7">
        <v>40826</v>
      </c>
      <c r="S416">
        <v>18.600000000000001</v>
      </c>
      <c r="T416" s="3">
        <f t="shared" si="46"/>
        <v>22.989000000000001</v>
      </c>
    </row>
    <row r="417" spans="2:20" x14ac:dyDescent="0.35">
      <c r="B417">
        <f t="shared" si="47"/>
        <v>2011</v>
      </c>
      <c r="C417" s="7">
        <v>40674</v>
      </c>
      <c r="D417">
        <v>81.7</v>
      </c>
      <c r="E417" s="3">
        <f t="shared" si="48"/>
        <v>113.5155</v>
      </c>
      <c r="F417" s="7">
        <v>40705</v>
      </c>
      <c r="G417">
        <v>18.2</v>
      </c>
      <c r="H417" s="3">
        <f t="shared" si="42"/>
        <v>9.9329999999999963</v>
      </c>
      <c r="I417" s="7">
        <v>40735</v>
      </c>
      <c r="J417">
        <v>17.7</v>
      </c>
      <c r="K417" s="3">
        <f t="shared" si="43"/>
        <v>7.7955000000000005</v>
      </c>
      <c r="L417" s="7">
        <v>40766</v>
      </c>
      <c r="M417">
        <v>21.8</v>
      </c>
      <c r="N417" s="3">
        <f t="shared" si="44"/>
        <v>17.196999999999999</v>
      </c>
      <c r="O417" s="7">
        <v>40797</v>
      </c>
      <c r="P417">
        <v>11.5</v>
      </c>
      <c r="Q417" s="3">
        <f t="shared" si="45"/>
        <v>5.7425000000000015</v>
      </c>
      <c r="R417" s="7">
        <v>40827</v>
      </c>
      <c r="S417">
        <v>20.6</v>
      </c>
      <c r="T417" s="3">
        <f t="shared" si="46"/>
        <v>26.219000000000005</v>
      </c>
    </row>
    <row r="418" spans="2:20" x14ac:dyDescent="0.35">
      <c r="B418">
        <f t="shared" si="47"/>
        <v>2011</v>
      </c>
      <c r="C418" s="7">
        <v>40675</v>
      </c>
      <c r="D418">
        <v>84.7</v>
      </c>
      <c r="E418" s="3">
        <f t="shared" si="48"/>
        <v>118.3605</v>
      </c>
      <c r="F418" s="7">
        <v>40706</v>
      </c>
      <c r="G418">
        <v>17.899999999999999</v>
      </c>
      <c r="H418" s="3">
        <f t="shared" si="42"/>
        <v>9.4484999999999957</v>
      </c>
      <c r="I418" s="7">
        <v>40736</v>
      </c>
      <c r="J418">
        <v>17.8</v>
      </c>
      <c r="K418" s="3">
        <f t="shared" si="43"/>
        <v>7.9570000000000007</v>
      </c>
      <c r="L418" s="7">
        <v>40767</v>
      </c>
      <c r="M418">
        <v>18.100000000000001</v>
      </c>
      <c r="N418" s="3">
        <f t="shared" si="44"/>
        <v>11.221499999999999</v>
      </c>
      <c r="O418" s="7">
        <v>40798</v>
      </c>
      <c r="P418">
        <v>9.08</v>
      </c>
      <c r="Q418" s="3">
        <f t="shared" si="45"/>
        <v>1.8341999999999992</v>
      </c>
      <c r="R418" s="7">
        <v>40828</v>
      </c>
      <c r="S418">
        <v>10.4</v>
      </c>
      <c r="T418" s="3">
        <f t="shared" si="46"/>
        <v>9.7459999999999987</v>
      </c>
    </row>
    <row r="419" spans="2:20" x14ac:dyDescent="0.35">
      <c r="B419">
        <f t="shared" si="47"/>
        <v>2011</v>
      </c>
      <c r="C419" s="7">
        <v>40676</v>
      </c>
      <c r="D419">
        <v>146</v>
      </c>
      <c r="E419" s="3">
        <f t="shared" si="48"/>
        <v>217.35999999999999</v>
      </c>
      <c r="F419" s="7">
        <v>40707</v>
      </c>
      <c r="G419">
        <v>21.9</v>
      </c>
      <c r="H419" s="3">
        <f t="shared" si="42"/>
        <v>15.908499999999997</v>
      </c>
      <c r="I419" s="7">
        <v>40737</v>
      </c>
      <c r="J419">
        <v>16.399999999999999</v>
      </c>
      <c r="K419" s="3">
        <f t="shared" si="43"/>
        <v>5.695999999999998</v>
      </c>
      <c r="L419" s="7">
        <v>40768</v>
      </c>
      <c r="M419">
        <v>14.2</v>
      </c>
      <c r="N419" s="3">
        <f t="shared" si="44"/>
        <v>4.9229999999999983</v>
      </c>
      <c r="O419" s="7">
        <v>40799</v>
      </c>
      <c r="P419">
        <v>8.31</v>
      </c>
      <c r="Q419" s="3">
        <f t="shared" si="45"/>
        <v>0.59065000000000012</v>
      </c>
      <c r="R419" s="7">
        <v>40829</v>
      </c>
      <c r="S419">
        <v>10</v>
      </c>
      <c r="T419" s="3">
        <f t="shared" si="46"/>
        <v>9.0999999999999979</v>
      </c>
    </row>
    <row r="420" spans="2:20" x14ac:dyDescent="0.35">
      <c r="B420">
        <f t="shared" si="47"/>
        <v>2011</v>
      </c>
      <c r="C420" s="7">
        <v>40677</v>
      </c>
      <c r="D420">
        <v>162</v>
      </c>
      <c r="E420" s="3">
        <f t="shared" si="48"/>
        <v>243.2</v>
      </c>
      <c r="F420" s="7">
        <v>40708</v>
      </c>
      <c r="G420">
        <v>23.7</v>
      </c>
      <c r="H420" s="3">
        <f t="shared" si="42"/>
        <v>18.8155</v>
      </c>
      <c r="I420" s="7">
        <v>40738</v>
      </c>
      <c r="J420">
        <v>13.7</v>
      </c>
      <c r="K420" s="3">
        <f t="shared" si="43"/>
        <v>1.3354999999999997</v>
      </c>
      <c r="L420" s="7">
        <v>40769</v>
      </c>
      <c r="M420">
        <v>11.8</v>
      </c>
      <c r="N420" s="3">
        <f t="shared" si="44"/>
        <v>1.0470000000000006</v>
      </c>
      <c r="O420" s="7">
        <v>40800</v>
      </c>
      <c r="P420">
        <v>7.68</v>
      </c>
      <c r="Q420" s="3">
        <f t="shared" si="45"/>
        <v>-0.42680000000000007</v>
      </c>
      <c r="R420" s="7">
        <v>40830</v>
      </c>
      <c r="S420">
        <v>14.1</v>
      </c>
      <c r="T420" s="3">
        <f t="shared" si="46"/>
        <v>15.721499999999999</v>
      </c>
    </row>
    <row r="421" spans="2:20" x14ac:dyDescent="0.35">
      <c r="B421">
        <f t="shared" si="47"/>
        <v>2011</v>
      </c>
      <c r="C421" s="7">
        <v>40678</v>
      </c>
      <c r="D421">
        <v>186</v>
      </c>
      <c r="E421" s="3">
        <f t="shared" si="48"/>
        <v>281.95999999999998</v>
      </c>
      <c r="F421" s="7">
        <v>40709</v>
      </c>
      <c r="G421">
        <v>27</v>
      </c>
      <c r="H421" s="3">
        <f t="shared" si="42"/>
        <v>24.144999999999996</v>
      </c>
      <c r="I421" s="7">
        <v>40739</v>
      </c>
      <c r="J421">
        <v>11.2</v>
      </c>
      <c r="K421" s="3">
        <f t="shared" si="43"/>
        <v>-2.7020000000000017</v>
      </c>
      <c r="L421" s="7">
        <v>40770</v>
      </c>
      <c r="M421">
        <v>10.5</v>
      </c>
      <c r="N421" s="3">
        <f t="shared" si="44"/>
        <v>-1.052500000000002</v>
      </c>
      <c r="O421" s="7">
        <v>40801</v>
      </c>
      <c r="P421">
        <v>7.81</v>
      </c>
      <c r="Q421" s="3">
        <f t="shared" si="45"/>
        <v>-0.21685000000000088</v>
      </c>
      <c r="R421" s="7">
        <v>40831</v>
      </c>
      <c r="S421">
        <v>61.1</v>
      </c>
      <c r="T421" s="3">
        <f t="shared" si="46"/>
        <v>91.626500000000007</v>
      </c>
    </row>
    <row r="422" spans="2:20" x14ac:dyDescent="0.35">
      <c r="B422">
        <f t="shared" si="47"/>
        <v>2011</v>
      </c>
      <c r="C422" s="7">
        <v>40679</v>
      </c>
      <c r="D422">
        <v>354</v>
      </c>
      <c r="E422" s="3">
        <f t="shared" si="48"/>
        <v>553.28000000000009</v>
      </c>
      <c r="F422" s="7">
        <v>40710</v>
      </c>
      <c r="G422">
        <v>23.9</v>
      </c>
      <c r="H422" s="3">
        <f t="shared" si="42"/>
        <v>19.138499999999993</v>
      </c>
      <c r="I422" s="7">
        <v>40740</v>
      </c>
      <c r="J422">
        <v>10.3</v>
      </c>
      <c r="K422" s="3">
        <f t="shared" si="43"/>
        <v>-4.1554999999999964</v>
      </c>
      <c r="L422" s="7">
        <v>40771</v>
      </c>
      <c r="M422">
        <v>15.1</v>
      </c>
      <c r="N422" s="3">
        <f t="shared" si="44"/>
        <v>6.3764999999999965</v>
      </c>
      <c r="O422" s="7">
        <v>40802</v>
      </c>
      <c r="P422">
        <v>8.68</v>
      </c>
      <c r="Q422" s="3">
        <f t="shared" si="45"/>
        <v>1.1882000000000001</v>
      </c>
      <c r="R422" s="7">
        <v>40832</v>
      </c>
      <c r="S422">
        <v>71.8</v>
      </c>
      <c r="T422" s="3">
        <f t="shared" si="46"/>
        <v>108.907</v>
      </c>
    </row>
    <row r="423" spans="2:20" x14ac:dyDescent="0.35">
      <c r="B423">
        <f t="shared" si="47"/>
        <v>2011</v>
      </c>
      <c r="C423" s="7">
        <v>40680</v>
      </c>
      <c r="D423">
        <v>395</v>
      </c>
      <c r="E423" s="3">
        <f t="shared" si="48"/>
        <v>619.495</v>
      </c>
      <c r="F423" s="7">
        <v>40711</v>
      </c>
      <c r="G423">
        <v>21</v>
      </c>
      <c r="H423" s="3">
        <f t="shared" si="42"/>
        <v>14.454999999999998</v>
      </c>
      <c r="I423" s="7">
        <v>40741</v>
      </c>
      <c r="J423">
        <v>9.99</v>
      </c>
      <c r="K423" s="3">
        <f t="shared" si="43"/>
        <v>-4.6561500000000002</v>
      </c>
      <c r="L423" s="7">
        <v>40772</v>
      </c>
      <c r="M423">
        <v>22.6</v>
      </c>
      <c r="N423" s="3">
        <f t="shared" si="44"/>
        <v>18.489000000000001</v>
      </c>
      <c r="O423" s="7">
        <v>40803</v>
      </c>
      <c r="P423">
        <v>7.89</v>
      </c>
      <c r="Q423" s="3">
        <f t="shared" si="45"/>
        <v>-8.7650000000000006E-2</v>
      </c>
      <c r="R423" s="7">
        <v>40833</v>
      </c>
      <c r="S423">
        <v>57.9</v>
      </c>
      <c r="T423" s="3">
        <f t="shared" si="46"/>
        <v>86.458500000000001</v>
      </c>
    </row>
    <row r="424" spans="2:20" x14ac:dyDescent="0.35">
      <c r="B424">
        <f t="shared" si="47"/>
        <v>2011</v>
      </c>
      <c r="C424" s="7">
        <v>40681</v>
      </c>
      <c r="D424">
        <v>290</v>
      </c>
      <c r="E424" s="3">
        <f t="shared" si="48"/>
        <v>449.92</v>
      </c>
      <c r="F424" s="7">
        <v>40712</v>
      </c>
      <c r="G424">
        <v>19.100000000000001</v>
      </c>
      <c r="H424" s="3">
        <f t="shared" si="42"/>
        <v>11.386500000000002</v>
      </c>
      <c r="I424" s="7">
        <v>40742</v>
      </c>
      <c r="J424">
        <v>9.59</v>
      </c>
      <c r="K424" s="3">
        <f t="shared" si="43"/>
        <v>-5.3021499999999993</v>
      </c>
      <c r="L424" s="7">
        <v>40773</v>
      </c>
      <c r="M424">
        <v>19.7</v>
      </c>
      <c r="N424" s="3">
        <f t="shared" si="44"/>
        <v>13.805499999999999</v>
      </c>
      <c r="O424" s="7">
        <v>40804</v>
      </c>
      <c r="P424">
        <v>7.11</v>
      </c>
      <c r="Q424" s="3">
        <f t="shared" si="45"/>
        <v>-1.3473500000000005</v>
      </c>
      <c r="R424" s="7">
        <v>40834</v>
      </c>
      <c r="S424">
        <v>43.3</v>
      </c>
      <c r="T424" s="3">
        <f t="shared" si="46"/>
        <v>62.879499999999993</v>
      </c>
    </row>
    <row r="425" spans="2:20" x14ac:dyDescent="0.35">
      <c r="B425">
        <f t="shared" si="47"/>
        <v>2011</v>
      </c>
      <c r="C425" s="7">
        <v>40682</v>
      </c>
      <c r="D425">
        <v>221</v>
      </c>
      <c r="E425" s="3">
        <f t="shared" si="48"/>
        <v>338.48500000000001</v>
      </c>
      <c r="F425" s="7">
        <v>40713</v>
      </c>
      <c r="G425">
        <v>18.2</v>
      </c>
      <c r="H425" s="3">
        <f t="shared" si="42"/>
        <v>9.9329999999999963</v>
      </c>
      <c r="I425" s="7">
        <v>40743</v>
      </c>
      <c r="J425">
        <v>9.39</v>
      </c>
      <c r="K425" s="3">
        <f t="shared" si="43"/>
        <v>-5.6251499999999979</v>
      </c>
      <c r="L425" s="7">
        <v>40774</v>
      </c>
      <c r="M425">
        <v>16.7</v>
      </c>
      <c r="N425" s="3">
        <f t="shared" si="44"/>
        <v>8.9604999999999961</v>
      </c>
      <c r="O425" s="7">
        <v>40805</v>
      </c>
      <c r="P425">
        <v>6.69</v>
      </c>
      <c r="Q425" s="3">
        <f t="shared" si="45"/>
        <v>-2.0256499999999988</v>
      </c>
      <c r="R425" s="7">
        <v>40835</v>
      </c>
      <c r="S425">
        <v>33.700000000000003</v>
      </c>
      <c r="T425" s="3">
        <f t="shared" si="46"/>
        <v>47.375500000000009</v>
      </c>
    </row>
    <row r="426" spans="2:20" x14ac:dyDescent="0.35">
      <c r="B426">
        <f t="shared" si="47"/>
        <v>2011</v>
      </c>
      <c r="C426" s="7">
        <v>40683</v>
      </c>
      <c r="D426">
        <v>177</v>
      </c>
      <c r="E426" s="3">
        <f t="shared" si="48"/>
        <v>267.42500000000001</v>
      </c>
      <c r="F426" s="7">
        <v>40714</v>
      </c>
      <c r="G426">
        <v>16</v>
      </c>
      <c r="H426" s="3">
        <f t="shared" si="42"/>
        <v>6.379999999999999</v>
      </c>
      <c r="I426" s="7">
        <v>40744</v>
      </c>
      <c r="J426">
        <v>9.19</v>
      </c>
      <c r="K426" s="3">
        <f t="shared" si="43"/>
        <v>-5.94815</v>
      </c>
      <c r="L426" s="7">
        <v>40775</v>
      </c>
      <c r="M426">
        <v>14.2</v>
      </c>
      <c r="N426" s="3">
        <f t="shared" si="44"/>
        <v>4.9229999999999983</v>
      </c>
      <c r="O426" s="7">
        <v>40806</v>
      </c>
      <c r="P426">
        <v>6.25</v>
      </c>
      <c r="Q426" s="3">
        <f t="shared" si="45"/>
        <v>-2.7362500000000001</v>
      </c>
      <c r="R426" s="7">
        <v>40836</v>
      </c>
      <c r="S426">
        <v>62</v>
      </c>
      <c r="T426" s="3">
        <f t="shared" si="46"/>
        <v>93.08</v>
      </c>
    </row>
    <row r="427" spans="2:20" x14ac:dyDescent="0.35">
      <c r="B427">
        <f t="shared" si="47"/>
        <v>2011</v>
      </c>
      <c r="C427" s="7">
        <v>40684</v>
      </c>
      <c r="D427">
        <v>155</v>
      </c>
      <c r="E427" s="3">
        <f t="shared" si="48"/>
        <v>231.89499999999998</v>
      </c>
      <c r="F427" s="7">
        <v>40715</v>
      </c>
      <c r="G427">
        <v>14.6</v>
      </c>
      <c r="H427" s="3">
        <f t="shared" si="42"/>
        <v>4.1189999999999998</v>
      </c>
      <c r="I427" s="7">
        <v>40745</v>
      </c>
      <c r="J427">
        <v>8.1300000000000008</v>
      </c>
      <c r="K427" s="3">
        <f t="shared" si="43"/>
        <v>-7.6600499999999982</v>
      </c>
      <c r="L427" s="7">
        <v>40776</v>
      </c>
      <c r="M427">
        <v>12.5</v>
      </c>
      <c r="N427" s="3">
        <f t="shared" si="44"/>
        <v>2.1774999999999984</v>
      </c>
      <c r="O427" s="7">
        <v>40807</v>
      </c>
      <c r="P427">
        <v>6.19</v>
      </c>
      <c r="Q427" s="3">
        <f t="shared" si="45"/>
        <v>-2.8331499999999998</v>
      </c>
      <c r="R427" s="7">
        <v>40837</v>
      </c>
      <c r="S427">
        <v>83</v>
      </c>
      <c r="T427" s="3">
        <f t="shared" si="46"/>
        <v>126.99499999999999</v>
      </c>
    </row>
    <row r="428" spans="2:20" x14ac:dyDescent="0.35">
      <c r="B428">
        <f t="shared" si="47"/>
        <v>2011</v>
      </c>
      <c r="C428" s="7">
        <v>40685</v>
      </c>
      <c r="D428">
        <v>132</v>
      </c>
      <c r="E428" s="3">
        <f t="shared" si="48"/>
        <v>194.75</v>
      </c>
      <c r="F428" s="7">
        <v>40716</v>
      </c>
      <c r="G428">
        <v>11.9</v>
      </c>
      <c r="H428" s="3">
        <f t="shared" si="42"/>
        <v>-0.24150000000000205</v>
      </c>
      <c r="I428" s="7">
        <v>40746</v>
      </c>
      <c r="J428">
        <v>8.01</v>
      </c>
      <c r="K428" s="3">
        <f t="shared" si="43"/>
        <v>-7.8538499999999996</v>
      </c>
      <c r="L428" s="7">
        <v>40777</v>
      </c>
      <c r="M428">
        <v>21.6</v>
      </c>
      <c r="N428" s="3">
        <f t="shared" si="44"/>
        <v>16.873999999999999</v>
      </c>
      <c r="O428" s="7">
        <v>40808</v>
      </c>
      <c r="P428">
        <v>7.33</v>
      </c>
      <c r="Q428" s="3">
        <f t="shared" si="45"/>
        <v>-0.99205000000000076</v>
      </c>
      <c r="R428" s="7">
        <v>40838</v>
      </c>
      <c r="S428">
        <v>69.8</v>
      </c>
      <c r="T428" s="3">
        <f t="shared" si="46"/>
        <v>105.67699999999999</v>
      </c>
    </row>
    <row r="429" spans="2:20" x14ac:dyDescent="0.35">
      <c r="B429">
        <f t="shared" si="47"/>
        <v>2011</v>
      </c>
      <c r="C429" s="7">
        <v>40686</v>
      </c>
      <c r="D429">
        <v>112</v>
      </c>
      <c r="E429" s="3">
        <f t="shared" si="48"/>
        <v>162.44999999999999</v>
      </c>
      <c r="F429" s="7">
        <v>40717</v>
      </c>
      <c r="G429">
        <v>8.89</v>
      </c>
      <c r="H429" s="3">
        <f t="shared" si="42"/>
        <v>-5.1026500000000006</v>
      </c>
      <c r="I429" s="7">
        <v>40747</v>
      </c>
      <c r="J429">
        <v>8.34</v>
      </c>
      <c r="K429" s="3">
        <f t="shared" si="43"/>
        <v>-7.3209</v>
      </c>
      <c r="L429" s="7">
        <v>40778</v>
      </c>
      <c r="M429">
        <v>26.4</v>
      </c>
      <c r="N429" s="3">
        <f t="shared" si="44"/>
        <v>24.625999999999994</v>
      </c>
      <c r="O429" s="7">
        <v>40809</v>
      </c>
      <c r="P429">
        <v>9.84</v>
      </c>
      <c r="Q429" s="3">
        <f t="shared" si="45"/>
        <v>3.0616000000000003</v>
      </c>
      <c r="R429" s="7">
        <v>40839</v>
      </c>
      <c r="S429">
        <v>51.8</v>
      </c>
      <c r="T429" s="3">
        <f t="shared" si="46"/>
        <v>76.606999999999999</v>
      </c>
    </row>
    <row r="430" spans="2:20" x14ac:dyDescent="0.35">
      <c r="B430">
        <f t="shared" si="47"/>
        <v>2011</v>
      </c>
      <c r="C430" s="7">
        <v>40687</v>
      </c>
      <c r="D430">
        <v>117</v>
      </c>
      <c r="E430" s="3">
        <f t="shared" si="48"/>
        <v>170.52500000000001</v>
      </c>
      <c r="F430" s="7">
        <v>40718</v>
      </c>
      <c r="G430">
        <v>8.19</v>
      </c>
      <c r="H430" s="3">
        <f t="shared" si="42"/>
        <v>-6.233150000000002</v>
      </c>
      <c r="I430" s="7">
        <v>40748</v>
      </c>
      <c r="J430">
        <v>7.76</v>
      </c>
      <c r="K430" s="3">
        <f t="shared" si="43"/>
        <v>-8.2576000000000001</v>
      </c>
      <c r="L430" s="7">
        <v>40779</v>
      </c>
      <c r="M430">
        <v>20.8</v>
      </c>
      <c r="N430" s="3">
        <f t="shared" si="44"/>
        <v>15.581999999999997</v>
      </c>
      <c r="O430" s="7">
        <v>40810</v>
      </c>
      <c r="P430">
        <v>17.100000000000001</v>
      </c>
      <c r="Q430" s="3">
        <f t="shared" si="45"/>
        <v>14.786500000000002</v>
      </c>
      <c r="R430" s="7">
        <v>40840</v>
      </c>
      <c r="S430">
        <v>39.799999999999997</v>
      </c>
      <c r="T430" s="3">
        <f t="shared" si="46"/>
        <v>57.227000000000004</v>
      </c>
    </row>
    <row r="431" spans="2:20" x14ac:dyDescent="0.35">
      <c r="B431">
        <f t="shared" si="47"/>
        <v>2011</v>
      </c>
      <c r="C431" s="7">
        <v>40688</v>
      </c>
      <c r="D431">
        <v>118</v>
      </c>
      <c r="E431" s="3">
        <f t="shared" si="48"/>
        <v>172.14</v>
      </c>
      <c r="F431" s="7">
        <v>40719</v>
      </c>
      <c r="G431">
        <v>12.4</v>
      </c>
      <c r="H431" s="3">
        <f t="shared" si="42"/>
        <v>0.56599999999999895</v>
      </c>
      <c r="I431" s="7">
        <v>40749</v>
      </c>
      <c r="J431">
        <v>7.25</v>
      </c>
      <c r="K431" s="3">
        <f t="shared" si="43"/>
        <v>-9.0812499999999989</v>
      </c>
      <c r="L431" s="7">
        <v>40780</v>
      </c>
      <c r="M431">
        <v>29.9</v>
      </c>
      <c r="N431" s="3">
        <f t="shared" si="44"/>
        <v>30.278499999999998</v>
      </c>
      <c r="O431" s="7">
        <v>40811</v>
      </c>
      <c r="P431">
        <v>18.600000000000001</v>
      </c>
      <c r="Q431" s="3">
        <f t="shared" si="45"/>
        <v>17.209000000000003</v>
      </c>
      <c r="R431" s="7">
        <v>40841</v>
      </c>
      <c r="S431">
        <v>35.5</v>
      </c>
      <c r="T431" s="3">
        <f t="shared" si="46"/>
        <v>50.282500000000006</v>
      </c>
    </row>
    <row r="432" spans="2:20" x14ac:dyDescent="0.35">
      <c r="B432">
        <f t="shared" si="47"/>
        <v>2011</v>
      </c>
      <c r="C432" s="7">
        <v>40689</v>
      </c>
      <c r="D432">
        <v>103</v>
      </c>
      <c r="E432" s="3">
        <f t="shared" si="48"/>
        <v>147.91499999999999</v>
      </c>
      <c r="F432" s="7">
        <v>40720</v>
      </c>
      <c r="G432">
        <v>18.600000000000001</v>
      </c>
      <c r="H432" s="3">
        <f t="shared" si="42"/>
        <v>10.579000000000001</v>
      </c>
      <c r="I432" s="7">
        <v>40750</v>
      </c>
      <c r="J432">
        <v>7.29</v>
      </c>
      <c r="K432" s="3">
        <f t="shared" si="43"/>
        <v>-9.0166499999999985</v>
      </c>
      <c r="L432" s="7">
        <v>40781</v>
      </c>
      <c r="M432">
        <v>52.2</v>
      </c>
      <c r="N432" s="3">
        <f t="shared" si="44"/>
        <v>66.292999999999992</v>
      </c>
      <c r="O432" s="7">
        <v>40812</v>
      </c>
      <c r="P432">
        <v>15.2</v>
      </c>
      <c r="Q432" s="3">
        <f t="shared" si="45"/>
        <v>11.717999999999998</v>
      </c>
      <c r="R432" s="7">
        <v>40842</v>
      </c>
      <c r="S432">
        <v>32.700000000000003</v>
      </c>
      <c r="T432" s="3">
        <f t="shared" si="46"/>
        <v>45.760500000000008</v>
      </c>
    </row>
    <row r="433" spans="2:20" x14ac:dyDescent="0.35">
      <c r="B433">
        <f t="shared" si="47"/>
        <v>2011</v>
      </c>
      <c r="C433" s="7">
        <v>40690</v>
      </c>
      <c r="D433">
        <v>88.8</v>
      </c>
      <c r="E433" s="3">
        <f t="shared" si="48"/>
        <v>124.982</v>
      </c>
      <c r="F433" s="7">
        <v>40721</v>
      </c>
      <c r="G433">
        <v>19.600000000000001</v>
      </c>
      <c r="H433" s="3">
        <f t="shared" si="42"/>
        <v>12.194000000000003</v>
      </c>
      <c r="I433" s="7">
        <v>40751</v>
      </c>
      <c r="J433">
        <v>7.85</v>
      </c>
      <c r="K433" s="3">
        <f t="shared" si="43"/>
        <v>-8.1122499999999995</v>
      </c>
      <c r="L433" s="7">
        <v>40782</v>
      </c>
      <c r="M433">
        <v>46.2</v>
      </c>
      <c r="N433" s="3">
        <f t="shared" si="44"/>
        <v>56.602999999999994</v>
      </c>
      <c r="O433" s="7">
        <v>40813</v>
      </c>
      <c r="P433">
        <v>12.6</v>
      </c>
      <c r="Q433" s="3">
        <f t="shared" si="45"/>
        <v>7.5190000000000001</v>
      </c>
      <c r="R433" s="7">
        <v>40843</v>
      </c>
      <c r="S433">
        <v>28.3</v>
      </c>
      <c r="T433" s="3">
        <f t="shared" si="46"/>
        <v>38.654500000000006</v>
      </c>
    </row>
    <row r="434" spans="2:20" x14ac:dyDescent="0.35">
      <c r="B434">
        <f t="shared" si="47"/>
        <v>2011</v>
      </c>
      <c r="C434" s="7">
        <v>40691</v>
      </c>
      <c r="D434">
        <v>77.400000000000006</v>
      </c>
      <c r="E434" s="3">
        <f t="shared" si="48"/>
        <v>106.571</v>
      </c>
      <c r="F434" s="7">
        <v>40722</v>
      </c>
      <c r="G434">
        <v>17.7</v>
      </c>
      <c r="H434" s="3">
        <f t="shared" si="42"/>
        <v>9.1254999999999988</v>
      </c>
      <c r="I434" s="7">
        <v>40752</v>
      </c>
      <c r="J434">
        <v>7.33</v>
      </c>
      <c r="K434" s="3">
        <f t="shared" si="43"/>
        <v>-8.9520499999999998</v>
      </c>
      <c r="L434" s="7">
        <v>40783</v>
      </c>
      <c r="M434">
        <v>98.6</v>
      </c>
      <c r="N434" s="3">
        <f t="shared" si="44"/>
        <v>141.22899999999998</v>
      </c>
      <c r="O434" s="7">
        <v>40814</v>
      </c>
      <c r="P434">
        <v>10.7</v>
      </c>
      <c r="Q434" s="3">
        <f t="shared" si="45"/>
        <v>4.4504999999999999</v>
      </c>
      <c r="R434" s="7">
        <v>40844</v>
      </c>
      <c r="S434">
        <v>25.8</v>
      </c>
      <c r="T434" s="3">
        <f t="shared" si="46"/>
        <v>34.617000000000004</v>
      </c>
    </row>
    <row r="435" spans="2:20" x14ac:dyDescent="0.35">
      <c r="B435">
        <f t="shared" si="47"/>
        <v>2011</v>
      </c>
      <c r="C435" s="7">
        <v>40692</v>
      </c>
      <c r="D435">
        <v>69.5</v>
      </c>
      <c r="E435" s="3">
        <f t="shared" si="48"/>
        <v>93.8125</v>
      </c>
      <c r="F435" s="7">
        <v>40723</v>
      </c>
      <c r="G435">
        <v>14.6</v>
      </c>
      <c r="H435" s="3">
        <f t="shared" si="42"/>
        <v>4.1189999999999998</v>
      </c>
      <c r="I435" s="7">
        <v>40753</v>
      </c>
      <c r="J435">
        <v>6.68</v>
      </c>
      <c r="K435" s="3">
        <f t="shared" si="43"/>
        <v>-10.001799999999999</v>
      </c>
      <c r="L435" s="7">
        <v>40784</v>
      </c>
      <c r="M435">
        <v>158</v>
      </c>
      <c r="N435" s="3">
        <f t="shared" si="44"/>
        <v>237.16</v>
      </c>
      <c r="O435" s="7">
        <v>40815</v>
      </c>
      <c r="P435">
        <v>9.61</v>
      </c>
      <c r="Q435" s="3">
        <f t="shared" si="45"/>
        <v>2.6901499999999992</v>
      </c>
      <c r="R435" s="7">
        <v>40845</v>
      </c>
      <c r="S435">
        <v>22.7</v>
      </c>
      <c r="T435" s="3">
        <f t="shared" si="46"/>
        <v>29.610499999999998</v>
      </c>
    </row>
    <row r="436" spans="2:20" x14ac:dyDescent="0.35">
      <c r="B436">
        <f t="shared" si="47"/>
        <v>2011</v>
      </c>
      <c r="C436" s="7">
        <v>40693</v>
      </c>
      <c r="D436">
        <v>72.8</v>
      </c>
      <c r="E436" s="3">
        <f t="shared" si="48"/>
        <v>99.141999999999996</v>
      </c>
      <c r="F436" s="7">
        <v>40724</v>
      </c>
      <c r="G436">
        <v>14.1</v>
      </c>
      <c r="H436" s="3">
        <f t="shared" si="42"/>
        <v>3.3114999999999988</v>
      </c>
      <c r="I436" s="7">
        <v>40754</v>
      </c>
      <c r="J436">
        <v>10.3</v>
      </c>
      <c r="K436" s="3">
        <f t="shared" si="43"/>
        <v>-4.1554999999999964</v>
      </c>
      <c r="L436" s="7">
        <v>40785</v>
      </c>
      <c r="M436">
        <v>124</v>
      </c>
      <c r="N436" s="3">
        <f t="shared" si="44"/>
        <v>182.25</v>
      </c>
      <c r="O436" s="7">
        <v>40816</v>
      </c>
      <c r="P436">
        <v>9.48</v>
      </c>
      <c r="Q436" s="3">
        <f t="shared" si="45"/>
        <v>2.4802</v>
      </c>
      <c r="R436" s="7">
        <v>40846</v>
      </c>
      <c r="S436">
        <v>37.4</v>
      </c>
      <c r="T436" s="3">
        <f t="shared" si="46"/>
        <v>53.350999999999999</v>
      </c>
    </row>
    <row r="437" spans="2:20" x14ac:dyDescent="0.35">
      <c r="B437">
        <f t="shared" si="47"/>
        <v>2011</v>
      </c>
      <c r="C437" s="7">
        <v>40694</v>
      </c>
      <c r="D437">
        <v>67.599999999999994</v>
      </c>
      <c r="E437" s="3">
        <f t="shared" si="48"/>
        <v>90.744</v>
      </c>
      <c r="H437" s="3" t="str">
        <f t="shared" si="42"/>
        <v/>
      </c>
      <c r="I437" s="7">
        <v>40755</v>
      </c>
      <c r="J437">
        <v>8.06</v>
      </c>
      <c r="K437" s="3">
        <f t="shared" si="43"/>
        <v>-7.7730999999999977</v>
      </c>
      <c r="L437" s="7">
        <v>40786</v>
      </c>
      <c r="M437">
        <v>82.1</v>
      </c>
      <c r="N437" s="3">
        <f t="shared" si="44"/>
        <v>114.58149999999999</v>
      </c>
      <c r="Q437" s="3" t="str">
        <f t="shared" si="45"/>
        <v/>
      </c>
      <c r="R437" s="7">
        <v>40847</v>
      </c>
      <c r="S437">
        <v>49.1</v>
      </c>
      <c r="T437" s="3">
        <f t="shared" si="46"/>
        <v>72.246500000000012</v>
      </c>
    </row>
    <row r="438" spans="2:20" x14ac:dyDescent="0.35">
      <c r="B438">
        <f t="shared" si="47"/>
        <v>2012</v>
      </c>
      <c r="C438" s="7">
        <v>41030</v>
      </c>
      <c r="D438">
        <v>110</v>
      </c>
      <c r="E438" s="3">
        <f t="shared" si="48"/>
        <v>159.22</v>
      </c>
      <c r="F438" s="7">
        <v>41061</v>
      </c>
      <c r="G438">
        <v>65.8</v>
      </c>
      <c r="H438" s="3">
        <f t="shared" si="42"/>
        <v>86.806999999999988</v>
      </c>
      <c r="I438" s="7">
        <v>41091</v>
      </c>
      <c r="J438">
        <v>38.700000000000003</v>
      </c>
      <c r="K438" s="3">
        <f t="shared" si="43"/>
        <v>41.710500000000003</v>
      </c>
      <c r="L438" s="7">
        <v>41122</v>
      </c>
      <c r="M438">
        <v>12</v>
      </c>
      <c r="N438" s="3">
        <f t="shared" si="44"/>
        <v>1.3699999999999974</v>
      </c>
      <c r="O438" s="7">
        <v>41153</v>
      </c>
      <c r="P438">
        <v>5.81</v>
      </c>
      <c r="Q438" s="3">
        <f t="shared" si="45"/>
        <v>-3.4468500000000013</v>
      </c>
      <c r="R438" s="7">
        <v>41183</v>
      </c>
      <c r="S438">
        <v>78.3</v>
      </c>
      <c r="T438" s="3">
        <f t="shared" si="46"/>
        <v>119.4045</v>
      </c>
    </row>
    <row r="439" spans="2:20" x14ac:dyDescent="0.35">
      <c r="B439">
        <f t="shared" si="47"/>
        <v>2012</v>
      </c>
      <c r="C439" s="7">
        <v>41031</v>
      </c>
      <c r="D439">
        <v>98.6</v>
      </c>
      <c r="E439" s="3">
        <f t="shared" si="48"/>
        <v>140.80899999999997</v>
      </c>
      <c r="F439" s="7">
        <v>41062</v>
      </c>
      <c r="G439">
        <v>59.3</v>
      </c>
      <c r="H439" s="3">
        <f t="shared" si="42"/>
        <v>76.309499999999986</v>
      </c>
      <c r="I439" s="7">
        <v>41092</v>
      </c>
      <c r="J439">
        <v>30.7</v>
      </c>
      <c r="K439" s="3">
        <f t="shared" si="43"/>
        <v>28.790500000000002</v>
      </c>
      <c r="L439" s="7">
        <v>41123</v>
      </c>
      <c r="M439">
        <v>19.3</v>
      </c>
      <c r="N439" s="3">
        <f t="shared" si="44"/>
        <v>13.159499999999998</v>
      </c>
      <c r="O439" s="7">
        <v>41154</v>
      </c>
      <c r="P439">
        <v>5.41</v>
      </c>
      <c r="Q439" s="3">
        <f t="shared" si="45"/>
        <v>-4.0928500000000003</v>
      </c>
      <c r="R439" s="7">
        <v>41184</v>
      </c>
      <c r="S439">
        <v>71.900000000000006</v>
      </c>
      <c r="T439" s="3">
        <f t="shared" si="46"/>
        <v>109.06850000000001</v>
      </c>
    </row>
    <row r="440" spans="2:20" x14ac:dyDescent="0.35">
      <c r="B440">
        <f t="shared" si="47"/>
        <v>2012</v>
      </c>
      <c r="C440" s="7">
        <v>41032</v>
      </c>
      <c r="D440">
        <v>88.4</v>
      </c>
      <c r="E440" s="3">
        <f t="shared" si="48"/>
        <v>124.33600000000001</v>
      </c>
      <c r="F440" s="7">
        <v>41063</v>
      </c>
      <c r="G440">
        <v>51.5</v>
      </c>
      <c r="H440" s="3">
        <f t="shared" si="42"/>
        <v>63.712499999999999</v>
      </c>
      <c r="I440" s="7">
        <v>41093</v>
      </c>
      <c r="J440">
        <v>24.9</v>
      </c>
      <c r="K440" s="3">
        <f t="shared" si="43"/>
        <v>19.423499999999997</v>
      </c>
      <c r="L440" s="7">
        <v>41124</v>
      </c>
      <c r="M440">
        <v>14.5</v>
      </c>
      <c r="N440" s="3">
        <f t="shared" si="44"/>
        <v>5.4074999999999989</v>
      </c>
      <c r="O440" s="7">
        <v>41155</v>
      </c>
      <c r="P440">
        <v>4.84</v>
      </c>
      <c r="Q440" s="3">
        <f t="shared" si="45"/>
        <v>-5.0134000000000007</v>
      </c>
      <c r="R440" s="7">
        <v>41185</v>
      </c>
      <c r="S440">
        <v>56.6</v>
      </c>
      <c r="T440" s="3">
        <f t="shared" si="46"/>
        <v>84.359000000000009</v>
      </c>
    </row>
    <row r="441" spans="2:20" x14ac:dyDescent="0.35">
      <c r="B441">
        <f t="shared" si="47"/>
        <v>2012</v>
      </c>
      <c r="C441" s="7">
        <v>41033</v>
      </c>
      <c r="D441">
        <v>80</v>
      </c>
      <c r="E441" s="3">
        <f t="shared" si="48"/>
        <v>110.76999999999998</v>
      </c>
      <c r="F441" s="7">
        <v>41064</v>
      </c>
      <c r="G441">
        <v>70</v>
      </c>
      <c r="H441" s="3">
        <f t="shared" si="42"/>
        <v>93.59</v>
      </c>
      <c r="I441" s="7">
        <v>41094</v>
      </c>
      <c r="J441">
        <v>21.4</v>
      </c>
      <c r="K441" s="3">
        <f t="shared" si="43"/>
        <v>13.771000000000001</v>
      </c>
      <c r="L441" s="7">
        <v>41125</v>
      </c>
      <c r="M441">
        <v>11.6</v>
      </c>
      <c r="N441" s="3">
        <f t="shared" si="44"/>
        <v>0.72399999999999665</v>
      </c>
      <c r="O441" s="7">
        <v>41156</v>
      </c>
      <c r="P441">
        <v>4.7</v>
      </c>
      <c r="Q441" s="3">
        <f t="shared" si="45"/>
        <v>-5.2394999999999996</v>
      </c>
      <c r="R441" s="7">
        <v>41186</v>
      </c>
      <c r="S441">
        <v>42.4</v>
      </c>
      <c r="T441" s="3">
        <f t="shared" si="46"/>
        <v>61.426000000000002</v>
      </c>
    </row>
    <row r="442" spans="2:20" x14ac:dyDescent="0.35">
      <c r="B442">
        <f t="shared" si="47"/>
        <v>2012</v>
      </c>
      <c r="C442" s="7">
        <v>41034</v>
      </c>
      <c r="D442">
        <v>75.3</v>
      </c>
      <c r="E442" s="3">
        <f t="shared" si="48"/>
        <v>103.17949999999999</v>
      </c>
      <c r="F442" s="7">
        <v>41065</v>
      </c>
      <c r="G442">
        <v>71.3</v>
      </c>
      <c r="H442" s="3">
        <f t="shared" si="42"/>
        <v>95.689499999999981</v>
      </c>
      <c r="I442" s="7">
        <v>41095</v>
      </c>
      <c r="J442">
        <v>25.9</v>
      </c>
      <c r="K442" s="3">
        <f t="shared" si="43"/>
        <v>21.038499999999999</v>
      </c>
      <c r="L442" s="7">
        <v>41126</v>
      </c>
      <c r="M442">
        <v>10.1</v>
      </c>
      <c r="N442" s="3">
        <f t="shared" si="44"/>
        <v>-1.6985000000000028</v>
      </c>
      <c r="O442" s="7">
        <v>41157</v>
      </c>
      <c r="P442">
        <v>50.8</v>
      </c>
      <c r="Q442" s="3">
        <f t="shared" si="45"/>
        <v>69.212000000000003</v>
      </c>
      <c r="R442" s="7">
        <v>41187</v>
      </c>
      <c r="S442">
        <v>41</v>
      </c>
      <c r="T442" s="3">
        <f t="shared" si="46"/>
        <v>59.165000000000006</v>
      </c>
    </row>
    <row r="443" spans="2:20" x14ac:dyDescent="0.35">
      <c r="B443">
        <f t="shared" si="47"/>
        <v>2012</v>
      </c>
      <c r="C443" s="7">
        <v>41035</v>
      </c>
      <c r="D443">
        <v>69.099999999999994</v>
      </c>
      <c r="E443" s="3">
        <f t="shared" si="48"/>
        <v>93.166499999999985</v>
      </c>
      <c r="F443" s="7">
        <v>41066</v>
      </c>
      <c r="G443">
        <v>64.400000000000006</v>
      </c>
      <c r="H443" s="3">
        <f t="shared" si="42"/>
        <v>84.546000000000021</v>
      </c>
      <c r="I443" s="7">
        <v>41096</v>
      </c>
      <c r="J443">
        <v>19.7</v>
      </c>
      <c r="K443" s="3">
        <f t="shared" si="43"/>
        <v>11.025500000000001</v>
      </c>
      <c r="L443" s="7">
        <v>41127</v>
      </c>
      <c r="M443">
        <v>9.27</v>
      </c>
      <c r="N443" s="3">
        <f t="shared" si="44"/>
        <v>-3.0389500000000016</v>
      </c>
      <c r="O443" s="7">
        <v>41158</v>
      </c>
      <c r="P443">
        <v>59.8</v>
      </c>
      <c r="Q443" s="3">
        <f t="shared" si="45"/>
        <v>83.747</v>
      </c>
      <c r="R443" s="7">
        <v>41188</v>
      </c>
      <c r="S443">
        <v>34.799999999999997</v>
      </c>
      <c r="T443" s="3">
        <f t="shared" si="46"/>
        <v>49.152000000000001</v>
      </c>
    </row>
    <row r="444" spans="2:20" x14ac:dyDescent="0.35">
      <c r="B444">
        <f t="shared" si="47"/>
        <v>2012</v>
      </c>
      <c r="C444" s="7">
        <v>41036</v>
      </c>
      <c r="D444">
        <v>61.7</v>
      </c>
      <c r="E444" s="3">
        <f t="shared" si="48"/>
        <v>81.215499999999992</v>
      </c>
      <c r="F444" s="7">
        <v>41067</v>
      </c>
      <c r="G444">
        <v>53.7</v>
      </c>
      <c r="H444" s="3">
        <f t="shared" si="42"/>
        <v>67.265500000000003</v>
      </c>
      <c r="I444" s="7">
        <v>41097</v>
      </c>
      <c r="J444">
        <v>16.8</v>
      </c>
      <c r="K444" s="3">
        <f t="shared" si="43"/>
        <v>6.3420000000000023</v>
      </c>
      <c r="L444" s="7">
        <v>41128</v>
      </c>
      <c r="M444">
        <v>8.24</v>
      </c>
      <c r="N444" s="3">
        <f t="shared" si="44"/>
        <v>-4.7024000000000008</v>
      </c>
      <c r="O444" s="7">
        <v>41159</v>
      </c>
      <c r="P444">
        <v>56</v>
      </c>
      <c r="Q444" s="3">
        <f t="shared" si="45"/>
        <v>77.61</v>
      </c>
      <c r="R444" s="7">
        <v>41189</v>
      </c>
      <c r="S444">
        <v>38.299999999999997</v>
      </c>
      <c r="T444" s="3">
        <f t="shared" si="46"/>
        <v>54.804499999999997</v>
      </c>
    </row>
    <row r="445" spans="2:20" x14ac:dyDescent="0.35">
      <c r="B445">
        <f t="shared" si="47"/>
        <v>2012</v>
      </c>
      <c r="C445" s="7">
        <v>41037</v>
      </c>
      <c r="D445">
        <v>56.5</v>
      </c>
      <c r="E445" s="3">
        <f t="shared" si="48"/>
        <v>72.817499999999995</v>
      </c>
      <c r="F445" s="7">
        <v>41068</v>
      </c>
      <c r="G445">
        <v>45.4</v>
      </c>
      <c r="H445" s="3">
        <f t="shared" si="42"/>
        <v>53.860999999999997</v>
      </c>
      <c r="I445" s="7">
        <v>41098</v>
      </c>
      <c r="J445">
        <v>15.3</v>
      </c>
      <c r="K445" s="3">
        <f t="shared" si="43"/>
        <v>3.9195000000000029</v>
      </c>
      <c r="L445" s="7">
        <v>41129</v>
      </c>
      <c r="M445">
        <v>6.76</v>
      </c>
      <c r="N445" s="3">
        <f t="shared" si="44"/>
        <v>-7.0926000000000027</v>
      </c>
      <c r="O445" s="7">
        <v>41160</v>
      </c>
      <c r="P445">
        <v>41</v>
      </c>
      <c r="Q445" s="3">
        <f t="shared" si="45"/>
        <v>53.385000000000005</v>
      </c>
      <c r="R445" s="7">
        <v>41190</v>
      </c>
      <c r="S445">
        <v>41.6</v>
      </c>
      <c r="T445" s="3">
        <f t="shared" si="46"/>
        <v>60.134</v>
      </c>
    </row>
    <row r="446" spans="2:20" x14ac:dyDescent="0.35">
      <c r="B446">
        <f t="shared" si="47"/>
        <v>2012</v>
      </c>
      <c r="C446" s="7">
        <v>41038</v>
      </c>
      <c r="D446">
        <v>66</v>
      </c>
      <c r="E446" s="3">
        <f t="shared" si="48"/>
        <v>88.16</v>
      </c>
      <c r="F446" s="7">
        <v>41069</v>
      </c>
      <c r="G446">
        <v>39.9</v>
      </c>
      <c r="H446" s="3">
        <f t="shared" si="42"/>
        <v>44.97849999999999</v>
      </c>
      <c r="I446" s="7">
        <v>41099</v>
      </c>
      <c r="J446">
        <v>13.7</v>
      </c>
      <c r="K446" s="3">
        <f t="shared" si="43"/>
        <v>1.3354999999999997</v>
      </c>
      <c r="L446" s="7">
        <v>41130</v>
      </c>
      <c r="M446">
        <v>6.3</v>
      </c>
      <c r="N446" s="3">
        <f t="shared" si="44"/>
        <v>-7.8355000000000015</v>
      </c>
      <c r="O446" s="7">
        <v>41161</v>
      </c>
      <c r="P446">
        <v>40.6</v>
      </c>
      <c r="Q446" s="3">
        <f t="shared" si="45"/>
        <v>52.739000000000004</v>
      </c>
      <c r="R446" s="7">
        <v>41191</v>
      </c>
      <c r="S446">
        <v>38.1</v>
      </c>
      <c r="T446" s="3">
        <f t="shared" si="46"/>
        <v>54.481500000000004</v>
      </c>
    </row>
    <row r="447" spans="2:20" x14ac:dyDescent="0.35">
      <c r="B447">
        <f t="shared" si="47"/>
        <v>2012</v>
      </c>
      <c r="C447" s="7">
        <v>41039</v>
      </c>
      <c r="D447">
        <v>169</v>
      </c>
      <c r="E447" s="3">
        <f t="shared" si="48"/>
        <v>254.505</v>
      </c>
      <c r="F447" s="7">
        <v>41070</v>
      </c>
      <c r="G447">
        <v>35.1</v>
      </c>
      <c r="H447" s="3">
        <f t="shared" si="42"/>
        <v>37.226500000000001</v>
      </c>
      <c r="I447" s="7">
        <v>41100</v>
      </c>
      <c r="J447">
        <v>12.7</v>
      </c>
      <c r="K447" s="3">
        <f t="shared" si="43"/>
        <v>-0.27949999999999875</v>
      </c>
      <c r="L447" s="7">
        <v>41131</v>
      </c>
      <c r="M447">
        <v>5.74</v>
      </c>
      <c r="N447" s="3">
        <f t="shared" si="44"/>
        <v>-8.7399000000000004</v>
      </c>
      <c r="O447" s="7">
        <v>41162</v>
      </c>
      <c r="P447">
        <v>29.6</v>
      </c>
      <c r="Q447" s="3">
        <f t="shared" si="45"/>
        <v>34.974000000000004</v>
      </c>
      <c r="R447" s="7">
        <v>41192</v>
      </c>
      <c r="S447">
        <v>34.700000000000003</v>
      </c>
      <c r="T447" s="3">
        <f t="shared" si="46"/>
        <v>48.990500000000004</v>
      </c>
    </row>
    <row r="448" spans="2:20" x14ac:dyDescent="0.35">
      <c r="B448">
        <f t="shared" si="47"/>
        <v>2012</v>
      </c>
      <c r="C448" s="7">
        <v>41040</v>
      </c>
      <c r="D448">
        <v>336</v>
      </c>
      <c r="E448" s="3">
        <f t="shared" si="48"/>
        <v>524.21</v>
      </c>
      <c r="F448" s="7">
        <v>41071</v>
      </c>
      <c r="G448">
        <v>31.3</v>
      </c>
      <c r="H448" s="3">
        <f t="shared" si="42"/>
        <v>31.089500000000001</v>
      </c>
      <c r="I448" s="7">
        <v>41101</v>
      </c>
      <c r="J448">
        <v>12</v>
      </c>
      <c r="K448" s="3">
        <f t="shared" si="43"/>
        <v>-1.4100000000000001</v>
      </c>
      <c r="L448" s="7">
        <v>41132</v>
      </c>
      <c r="M448">
        <v>5.9</v>
      </c>
      <c r="N448" s="3">
        <f t="shared" si="44"/>
        <v>-8.4815000000000005</v>
      </c>
      <c r="O448" s="7">
        <v>41163</v>
      </c>
      <c r="P448">
        <v>21.9</v>
      </c>
      <c r="Q448" s="3">
        <f t="shared" si="45"/>
        <v>22.538499999999999</v>
      </c>
      <c r="R448" s="7">
        <v>41193</v>
      </c>
      <c r="S448">
        <v>56.8</v>
      </c>
      <c r="T448" s="3">
        <f t="shared" si="46"/>
        <v>84.682000000000002</v>
      </c>
    </row>
    <row r="449" spans="2:20" x14ac:dyDescent="0.35">
      <c r="B449">
        <f t="shared" si="47"/>
        <v>2012</v>
      </c>
      <c r="C449" s="7">
        <v>41041</v>
      </c>
      <c r="D449">
        <v>242</v>
      </c>
      <c r="E449" s="3">
        <f t="shared" si="48"/>
        <v>372.4</v>
      </c>
      <c r="F449" s="7">
        <v>41072</v>
      </c>
      <c r="G449">
        <v>28.1</v>
      </c>
      <c r="H449" s="3">
        <f t="shared" si="42"/>
        <v>25.921500000000002</v>
      </c>
      <c r="I449" s="7">
        <v>41102</v>
      </c>
      <c r="J449">
        <v>11.3</v>
      </c>
      <c r="K449" s="3">
        <f t="shared" si="43"/>
        <v>-2.540499999999998</v>
      </c>
      <c r="L449" s="7">
        <v>41133</v>
      </c>
      <c r="M449">
        <v>5.75</v>
      </c>
      <c r="N449" s="3">
        <f t="shared" si="44"/>
        <v>-8.7237500000000008</v>
      </c>
      <c r="O449" s="7">
        <v>41164</v>
      </c>
      <c r="P449">
        <v>16.2</v>
      </c>
      <c r="Q449" s="3">
        <f t="shared" si="45"/>
        <v>13.333</v>
      </c>
      <c r="R449" s="7">
        <v>41194</v>
      </c>
      <c r="S449">
        <v>52</v>
      </c>
      <c r="T449" s="3">
        <f t="shared" si="46"/>
        <v>76.930000000000007</v>
      </c>
    </row>
    <row r="450" spans="2:20" x14ac:dyDescent="0.35">
      <c r="B450">
        <f t="shared" si="47"/>
        <v>2012</v>
      </c>
      <c r="C450" s="7">
        <v>41042</v>
      </c>
      <c r="D450">
        <v>155</v>
      </c>
      <c r="E450" s="3">
        <f t="shared" si="48"/>
        <v>231.89499999999998</v>
      </c>
      <c r="F450" s="7">
        <v>41073</v>
      </c>
      <c r="G450">
        <v>26.6</v>
      </c>
      <c r="H450" s="3">
        <f t="shared" si="42"/>
        <v>23.499000000000002</v>
      </c>
      <c r="I450" s="7">
        <v>41103</v>
      </c>
      <c r="J450">
        <v>10.5</v>
      </c>
      <c r="K450" s="3">
        <f t="shared" si="43"/>
        <v>-3.8324999999999996</v>
      </c>
      <c r="L450" s="7">
        <v>41134</v>
      </c>
      <c r="M450">
        <v>5.85</v>
      </c>
      <c r="N450" s="3">
        <f t="shared" si="44"/>
        <v>-8.5622500000000024</v>
      </c>
      <c r="O450" s="7">
        <v>41165</v>
      </c>
      <c r="P450">
        <v>13</v>
      </c>
      <c r="Q450" s="3">
        <f t="shared" si="45"/>
        <v>8.1650000000000009</v>
      </c>
      <c r="R450" s="7">
        <v>41195</v>
      </c>
      <c r="S450">
        <v>48.4</v>
      </c>
      <c r="T450" s="3">
        <f t="shared" si="46"/>
        <v>71.116</v>
      </c>
    </row>
    <row r="451" spans="2:20" x14ac:dyDescent="0.35">
      <c r="B451">
        <f t="shared" si="47"/>
        <v>2012</v>
      </c>
      <c r="C451" s="7">
        <v>41043</v>
      </c>
      <c r="D451">
        <v>115</v>
      </c>
      <c r="E451" s="3">
        <f t="shared" si="48"/>
        <v>167.29499999999999</v>
      </c>
      <c r="F451" s="7">
        <v>41074</v>
      </c>
      <c r="G451">
        <v>25.9</v>
      </c>
      <c r="H451" s="3">
        <f t="shared" si="42"/>
        <v>22.368499999999997</v>
      </c>
      <c r="I451" s="7">
        <v>41104</v>
      </c>
      <c r="J451">
        <v>10.3</v>
      </c>
      <c r="K451" s="3">
        <f t="shared" si="43"/>
        <v>-4.1554999999999964</v>
      </c>
      <c r="L451" s="7">
        <v>41135</v>
      </c>
      <c r="M451">
        <v>5.57</v>
      </c>
      <c r="N451" s="3">
        <f t="shared" si="44"/>
        <v>-9.0144500000000019</v>
      </c>
      <c r="O451" s="7">
        <v>41166</v>
      </c>
      <c r="P451">
        <v>10.8</v>
      </c>
      <c r="Q451" s="3">
        <f t="shared" si="45"/>
        <v>4.6120000000000001</v>
      </c>
      <c r="R451" s="7">
        <v>41196</v>
      </c>
      <c r="S451">
        <v>45.7</v>
      </c>
      <c r="T451" s="3">
        <f t="shared" si="46"/>
        <v>66.755500000000012</v>
      </c>
    </row>
    <row r="452" spans="2:20" x14ac:dyDescent="0.35">
      <c r="B452">
        <f t="shared" si="47"/>
        <v>2012</v>
      </c>
      <c r="C452" s="7">
        <v>41044</v>
      </c>
      <c r="D452">
        <v>96</v>
      </c>
      <c r="E452" s="3">
        <f t="shared" si="48"/>
        <v>136.60999999999999</v>
      </c>
      <c r="F452" s="7">
        <v>41075</v>
      </c>
      <c r="G452">
        <v>22.3</v>
      </c>
      <c r="H452" s="3">
        <f t="shared" ref="H452:H515" si="49">IF(ISBLANK(G452),"",(G452*H$3)+H$2)</f>
        <v>16.554499999999997</v>
      </c>
      <c r="I452" s="7">
        <v>41105</v>
      </c>
      <c r="J452">
        <v>9.9600000000000009</v>
      </c>
      <c r="K452" s="3">
        <f t="shared" ref="K452:K515" si="50">IF(ISBLANK(J452),"",(J452*K$3)+K$2)</f>
        <v>-4.7045999999999992</v>
      </c>
      <c r="L452" s="7">
        <v>41136</v>
      </c>
      <c r="M452">
        <v>4.99</v>
      </c>
      <c r="N452" s="3">
        <f t="shared" ref="N452:N515" si="51">IF(ISBLANK(M452),"",(M452*N$3)+N$2)</f>
        <v>-9.9511500000000019</v>
      </c>
      <c r="O452" s="7">
        <v>41167</v>
      </c>
      <c r="P452">
        <v>9.39</v>
      </c>
      <c r="Q452" s="3">
        <f t="shared" ref="Q452:Q515" si="52">IF(ISBLANK(P452),"",(P452*Q$3)+Q$2)</f>
        <v>2.3348500000000012</v>
      </c>
      <c r="R452" s="7">
        <v>41197</v>
      </c>
      <c r="S452">
        <v>46</v>
      </c>
      <c r="T452" s="3">
        <f t="shared" ref="T452:T515" si="53">IF(ISBLANK(S452),"",(S452*T$3)+T$2)</f>
        <v>67.240000000000009</v>
      </c>
    </row>
    <row r="453" spans="2:20" x14ac:dyDescent="0.35">
      <c r="B453">
        <f t="shared" ref="B453:B516" si="54">YEAR(L453)</f>
        <v>2012</v>
      </c>
      <c r="C453" s="7">
        <v>41045</v>
      </c>
      <c r="D453">
        <v>115</v>
      </c>
      <c r="E453" s="3">
        <f t="shared" ref="E453:E516" si="55">IF(ISBLANK(D453),"",(D453*E$3)+E$2)</f>
        <v>167.29499999999999</v>
      </c>
      <c r="F453" s="7">
        <v>41076</v>
      </c>
      <c r="G453">
        <v>19.600000000000001</v>
      </c>
      <c r="H453" s="3">
        <f t="shared" si="49"/>
        <v>12.194000000000003</v>
      </c>
      <c r="I453" s="7">
        <v>41106</v>
      </c>
      <c r="J453">
        <v>9.56</v>
      </c>
      <c r="K453" s="3">
        <f t="shared" si="50"/>
        <v>-5.3505999999999982</v>
      </c>
      <c r="L453" s="7">
        <v>41137</v>
      </c>
      <c r="M453">
        <v>10.9</v>
      </c>
      <c r="N453" s="3">
        <f t="shared" si="51"/>
        <v>-0.40650000000000119</v>
      </c>
      <c r="O453" s="7">
        <v>41168</v>
      </c>
      <c r="P453">
        <v>8.0500000000000007</v>
      </c>
      <c r="Q453" s="3">
        <f t="shared" si="52"/>
        <v>0.17075000000000173</v>
      </c>
      <c r="R453" s="7">
        <v>41198</v>
      </c>
      <c r="S453">
        <v>47.4</v>
      </c>
      <c r="T453" s="3">
        <f t="shared" si="53"/>
        <v>69.501000000000005</v>
      </c>
    </row>
    <row r="454" spans="2:20" x14ac:dyDescent="0.35">
      <c r="B454">
        <f t="shared" si="54"/>
        <v>2012</v>
      </c>
      <c r="C454" s="7">
        <v>41046</v>
      </c>
      <c r="D454">
        <v>134</v>
      </c>
      <c r="E454" s="3">
        <f t="shared" si="55"/>
        <v>197.98</v>
      </c>
      <c r="F454" s="7">
        <v>41077</v>
      </c>
      <c r="G454">
        <v>17.2</v>
      </c>
      <c r="H454" s="3">
        <f t="shared" si="49"/>
        <v>8.3179999999999978</v>
      </c>
      <c r="I454" s="7">
        <v>41107</v>
      </c>
      <c r="J454">
        <v>9.65</v>
      </c>
      <c r="K454" s="3">
        <f t="shared" si="50"/>
        <v>-5.2052499999999995</v>
      </c>
      <c r="L454" s="7">
        <v>41138</v>
      </c>
      <c r="M454">
        <v>17.2</v>
      </c>
      <c r="N454" s="3">
        <f t="shared" si="51"/>
        <v>9.7679999999999971</v>
      </c>
      <c r="O454" s="7">
        <v>41169</v>
      </c>
      <c r="P454">
        <v>6.81</v>
      </c>
      <c r="Q454" s="3">
        <f t="shared" si="52"/>
        <v>-1.8318500000000011</v>
      </c>
      <c r="R454" s="7">
        <v>41199</v>
      </c>
      <c r="S454">
        <v>61.2</v>
      </c>
      <c r="T454" s="3">
        <f t="shared" si="53"/>
        <v>91.788000000000011</v>
      </c>
    </row>
    <row r="455" spans="2:20" x14ac:dyDescent="0.35">
      <c r="B455">
        <f t="shared" si="54"/>
        <v>2012</v>
      </c>
      <c r="C455" s="7">
        <v>41047</v>
      </c>
      <c r="D455">
        <v>132</v>
      </c>
      <c r="E455" s="3">
        <f t="shared" si="55"/>
        <v>194.75</v>
      </c>
      <c r="F455" s="7">
        <v>41078</v>
      </c>
      <c r="G455">
        <v>15.4</v>
      </c>
      <c r="H455" s="3">
        <f t="shared" si="49"/>
        <v>5.4109999999999978</v>
      </c>
      <c r="I455" s="7">
        <v>41108</v>
      </c>
      <c r="J455">
        <v>9.94</v>
      </c>
      <c r="K455" s="3">
        <f t="shared" si="50"/>
        <v>-4.7368999999999986</v>
      </c>
      <c r="L455" s="7">
        <v>41139</v>
      </c>
      <c r="M455">
        <v>14.5</v>
      </c>
      <c r="N455" s="3">
        <f t="shared" si="51"/>
        <v>5.4074999999999989</v>
      </c>
      <c r="O455" s="7">
        <v>41170</v>
      </c>
      <c r="P455">
        <v>5.51</v>
      </c>
      <c r="Q455" s="3">
        <f t="shared" si="52"/>
        <v>-3.9313500000000001</v>
      </c>
      <c r="R455" s="7">
        <v>41200</v>
      </c>
      <c r="S455">
        <v>48.4</v>
      </c>
      <c r="T455" s="3">
        <f t="shared" si="53"/>
        <v>71.116</v>
      </c>
    </row>
    <row r="456" spans="2:20" x14ac:dyDescent="0.35">
      <c r="B456">
        <f t="shared" si="54"/>
        <v>2012</v>
      </c>
      <c r="C456" s="7">
        <v>41048</v>
      </c>
      <c r="D456">
        <v>109</v>
      </c>
      <c r="E456" s="3">
        <f t="shared" si="55"/>
        <v>157.60499999999999</v>
      </c>
      <c r="F456" s="7">
        <v>41079</v>
      </c>
      <c r="G456">
        <v>14.9</v>
      </c>
      <c r="H456" s="3">
        <f t="shared" si="49"/>
        <v>4.6035000000000004</v>
      </c>
      <c r="I456" s="7">
        <v>41109</v>
      </c>
      <c r="J456">
        <v>9.3000000000000007</v>
      </c>
      <c r="K456" s="3">
        <f t="shared" si="50"/>
        <v>-5.7704999999999984</v>
      </c>
      <c r="L456" s="7">
        <v>41140</v>
      </c>
      <c r="M456">
        <v>14.2</v>
      </c>
      <c r="N456" s="3">
        <f t="shared" si="51"/>
        <v>4.9229999999999983</v>
      </c>
      <c r="O456" s="7">
        <v>41171</v>
      </c>
      <c r="P456">
        <v>8.56</v>
      </c>
      <c r="Q456" s="3">
        <f t="shared" si="52"/>
        <v>0.99440000000000062</v>
      </c>
      <c r="R456" s="7">
        <v>41201</v>
      </c>
      <c r="S456">
        <v>40.9</v>
      </c>
      <c r="T456" s="3">
        <f t="shared" si="53"/>
        <v>59.003500000000003</v>
      </c>
    </row>
    <row r="457" spans="2:20" x14ac:dyDescent="0.35">
      <c r="B457">
        <f t="shared" si="54"/>
        <v>2012</v>
      </c>
      <c r="C457" s="7">
        <v>41049</v>
      </c>
      <c r="D457">
        <v>86.8</v>
      </c>
      <c r="E457" s="3">
        <f t="shared" si="55"/>
        <v>121.75199999999998</v>
      </c>
      <c r="F457" s="7">
        <v>41080</v>
      </c>
      <c r="G457">
        <v>14.5</v>
      </c>
      <c r="H457" s="3">
        <f t="shared" si="49"/>
        <v>3.9574999999999996</v>
      </c>
      <c r="I457" s="7">
        <v>41110</v>
      </c>
      <c r="J457">
        <v>8.58</v>
      </c>
      <c r="K457" s="3">
        <f t="shared" si="50"/>
        <v>-6.9332999999999991</v>
      </c>
      <c r="L457" s="7">
        <v>41141</v>
      </c>
      <c r="M457">
        <v>12.9</v>
      </c>
      <c r="N457" s="3">
        <f t="shared" si="51"/>
        <v>2.8234999999999992</v>
      </c>
      <c r="O457" s="7">
        <v>41172</v>
      </c>
      <c r="P457">
        <v>7.62</v>
      </c>
      <c r="Q457" s="3">
        <f t="shared" si="52"/>
        <v>-0.52369999999999983</v>
      </c>
      <c r="R457" s="7">
        <v>41202</v>
      </c>
      <c r="S457">
        <v>146</v>
      </c>
      <c r="T457" s="3">
        <f t="shared" si="53"/>
        <v>228.73999999999998</v>
      </c>
    </row>
    <row r="458" spans="2:20" x14ac:dyDescent="0.35">
      <c r="B458">
        <f t="shared" si="54"/>
        <v>2012</v>
      </c>
      <c r="C458" s="7">
        <v>41050</v>
      </c>
      <c r="D458">
        <v>71.900000000000006</v>
      </c>
      <c r="E458" s="3">
        <f t="shared" si="55"/>
        <v>97.688500000000005</v>
      </c>
      <c r="F458" s="7">
        <v>41081</v>
      </c>
      <c r="G458">
        <v>13.7</v>
      </c>
      <c r="H458" s="3">
        <f t="shared" si="49"/>
        <v>2.665499999999998</v>
      </c>
      <c r="I458" s="7">
        <v>41111</v>
      </c>
      <c r="J458">
        <v>8.23</v>
      </c>
      <c r="K458" s="3">
        <f t="shared" si="50"/>
        <v>-7.4985499999999981</v>
      </c>
      <c r="L458" s="7">
        <v>41142</v>
      </c>
      <c r="M458">
        <v>11</v>
      </c>
      <c r="N458" s="3">
        <f t="shared" si="51"/>
        <v>-0.24500000000000099</v>
      </c>
      <c r="O458" s="7">
        <v>41173</v>
      </c>
      <c r="P458">
        <v>5.99</v>
      </c>
      <c r="Q458" s="3">
        <f t="shared" si="52"/>
        <v>-3.1561500000000002</v>
      </c>
      <c r="R458" s="7">
        <v>41203</v>
      </c>
      <c r="S458">
        <v>227</v>
      </c>
      <c r="T458" s="3">
        <f t="shared" si="53"/>
        <v>359.55500000000001</v>
      </c>
    </row>
    <row r="459" spans="2:20" x14ac:dyDescent="0.35">
      <c r="B459">
        <f t="shared" si="54"/>
        <v>2012</v>
      </c>
      <c r="C459" s="7">
        <v>41051</v>
      </c>
      <c r="D459">
        <v>62.1</v>
      </c>
      <c r="E459" s="3">
        <f t="shared" si="55"/>
        <v>81.861500000000007</v>
      </c>
      <c r="F459" s="7">
        <v>41082</v>
      </c>
      <c r="G459">
        <v>17.3</v>
      </c>
      <c r="H459" s="3">
        <f t="shared" si="49"/>
        <v>8.4795000000000016</v>
      </c>
      <c r="I459" s="7">
        <v>41112</v>
      </c>
      <c r="J459">
        <v>7.87</v>
      </c>
      <c r="K459" s="3">
        <f t="shared" si="50"/>
        <v>-8.0799499999999984</v>
      </c>
      <c r="L459" s="7">
        <v>41143</v>
      </c>
      <c r="M459">
        <v>9.1999999999999993</v>
      </c>
      <c r="N459" s="3">
        <f t="shared" si="51"/>
        <v>-3.1520000000000028</v>
      </c>
      <c r="O459" s="7">
        <v>41174</v>
      </c>
      <c r="P459">
        <v>5.98</v>
      </c>
      <c r="Q459" s="3">
        <f t="shared" si="52"/>
        <v>-3.1722999999999999</v>
      </c>
      <c r="R459" s="7">
        <v>41204</v>
      </c>
      <c r="S459">
        <v>191</v>
      </c>
      <c r="T459" s="3">
        <f t="shared" si="53"/>
        <v>301.41499999999996</v>
      </c>
    </row>
    <row r="460" spans="2:20" x14ac:dyDescent="0.35">
      <c r="B460">
        <f t="shared" si="54"/>
        <v>2012</v>
      </c>
      <c r="C460" s="7">
        <v>41052</v>
      </c>
      <c r="D460">
        <v>56.3</v>
      </c>
      <c r="E460" s="3">
        <f t="shared" si="55"/>
        <v>72.494499999999988</v>
      </c>
      <c r="F460" s="7">
        <v>41083</v>
      </c>
      <c r="G460">
        <v>15.4</v>
      </c>
      <c r="H460" s="3">
        <f t="shared" si="49"/>
        <v>5.4109999999999978</v>
      </c>
      <c r="I460" s="7">
        <v>41113</v>
      </c>
      <c r="J460">
        <v>7.75</v>
      </c>
      <c r="K460" s="3">
        <f t="shared" si="50"/>
        <v>-8.2737499999999997</v>
      </c>
      <c r="L460" s="7">
        <v>41144</v>
      </c>
      <c r="M460">
        <v>7.72</v>
      </c>
      <c r="N460" s="3">
        <f t="shared" si="51"/>
        <v>-5.5422000000000029</v>
      </c>
      <c r="O460" s="7">
        <v>41175</v>
      </c>
      <c r="P460">
        <v>6.15</v>
      </c>
      <c r="Q460" s="3">
        <f t="shared" si="52"/>
        <v>-2.8977500000000003</v>
      </c>
      <c r="R460" s="7">
        <v>41205</v>
      </c>
      <c r="S460">
        <v>132</v>
      </c>
      <c r="T460" s="3">
        <f t="shared" si="53"/>
        <v>206.13</v>
      </c>
    </row>
    <row r="461" spans="2:20" x14ac:dyDescent="0.35">
      <c r="B461">
        <f t="shared" si="54"/>
        <v>2012</v>
      </c>
      <c r="C461" s="7">
        <v>41053</v>
      </c>
      <c r="D461">
        <v>49.8</v>
      </c>
      <c r="E461" s="3">
        <f t="shared" si="55"/>
        <v>61.996999999999993</v>
      </c>
      <c r="F461" s="7">
        <v>41084</v>
      </c>
      <c r="G461">
        <v>23.3</v>
      </c>
      <c r="H461" s="3">
        <f t="shared" si="49"/>
        <v>18.169499999999999</v>
      </c>
      <c r="I461" s="7">
        <v>41114</v>
      </c>
      <c r="J461">
        <v>12.3</v>
      </c>
      <c r="K461" s="3">
        <f t="shared" si="50"/>
        <v>-0.92549999999999955</v>
      </c>
      <c r="L461" s="7">
        <v>41145</v>
      </c>
      <c r="M461">
        <v>7.09</v>
      </c>
      <c r="N461" s="3">
        <f t="shared" si="51"/>
        <v>-6.5596500000000013</v>
      </c>
      <c r="O461" s="7">
        <v>41176</v>
      </c>
      <c r="P461">
        <v>5.95</v>
      </c>
      <c r="Q461" s="3">
        <f t="shared" si="52"/>
        <v>-3.2207500000000007</v>
      </c>
      <c r="R461" s="7">
        <v>41206</v>
      </c>
      <c r="S461">
        <v>95.9</v>
      </c>
      <c r="T461" s="3">
        <f t="shared" si="53"/>
        <v>147.82849999999999</v>
      </c>
    </row>
    <row r="462" spans="2:20" x14ac:dyDescent="0.35">
      <c r="B462">
        <f t="shared" si="54"/>
        <v>2012</v>
      </c>
      <c r="C462" s="7">
        <v>41054</v>
      </c>
      <c r="D462">
        <v>45.5</v>
      </c>
      <c r="E462" s="3">
        <f t="shared" si="55"/>
        <v>55.052500000000002</v>
      </c>
      <c r="F462" s="7">
        <v>41085</v>
      </c>
      <c r="G462">
        <v>22.9</v>
      </c>
      <c r="H462" s="3">
        <f t="shared" si="49"/>
        <v>17.523499999999999</v>
      </c>
      <c r="I462" s="7">
        <v>41115</v>
      </c>
      <c r="J462">
        <v>11.7</v>
      </c>
      <c r="K462" s="3">
        <f t="shared" si="50"/>
        <v>-1.8945000000000007</v>
      </c>
      <c r="L462" s="7">
        <v>41146</v>
      </c>
      <c r="M462">
        <v>6.26</v>
      </c>
      <c r="N462" s="3">
        <f t="shared" si="51"/>
        <v>-7.9001000000000019</v>
      </c>
      <c r="O462" s="7">
        <v>41177</v>
      </c>
      <c r="P462">
        <v>5.6</v>
      </c>
      <c r="Q462" s="3">
        <f t="shared" si="52"/>
        <v>-3.7860000000000014</v>
      </c>
      <c r="R462" s="7">
        <v>41207</v>
      </c>
      <c r="S462">
        <v>75.3</v>
      </c>
      <c r="T462" s="3">
        <f t="shared" si="53"/>
        <v>114.5595</v>
      </c>
    </row>
    <row r="463" spans="2:20" x14ac:dyDescent="0.35">
      <c r="B463">
        <f t="shared" si="54"/>
        <v>2012</v>
      </c>
      <c r="C463" s="7">
        <v>41055</v>
      </c>
      <c r="D463">
        <v>43.2</v>
      </c>
      <c r="E463" s="3">
        <f t="shared" si="55"/>
        <v>51.338000000000001</v>
      </c>
      <c r="F463" s="7">
        <v>41086</v>
      </c>
      <c r="G463">
        <v>49.8</v>
      </c>
      <c r="H463" s="3">
        <f t="shared" si="49"/>
        <v>60.966999999999992</v>
      </c>
      <c r="I463" s="7">
        <v>41116</v>
      </c>
      <c r="J463">
        <v>9.9700000000000006</v>
      </c>
      <c r="K463" s="3">
        <f t="shared" si="50"/>
        <v>-4.6884499999999996</v>
      </c>
      <c r="L463" s="7">
        <v>41147</v>
      </c>
      <c r="M463">
        <v>5.58</v>
      </c>
      <c r="N463" s="3">
        <f t="shared" si="51"/>
        <v>-8.9983000000000022</v>
      </c>
      <c r="O463" s="7">
        <v>41178</v>
      </c>
      <c r="P463">
        <v>5.59</v>
      </c>
      <c r="Q463" s="3">
        <f t="shared" si="52"/>
        <v>-3.802150000000001</v>
      </c>
      <c r="R463" s="7">
        <v>41208</v>
      </c>
      <c r="S463">
        <v>62.6</v>
      </c>
      <c r="T463" s="3">
        <f t="shared" si="53"/>
        <v>94.049000000000007</v>
      </c>
    </row>
    <row r="464" spans="2:20" x14ac:dyDescent="0.35">
      <c r="B464">
        <f t="shared" si="54"/>
        <v>2012</v>
      </c>
      <c r="C464" s="7">
        <v>41056</v>
      </c>
      <c r="D464">
        <v>39.4</v>
      </c>
      <c r="E464" s="3">
        <f t="shared" si="55"/>
        <v>45.201000000000001</v>
      </c>
      <c r="F464" s="7">
        <v>41087</v>
      </c>
      <c r="G464">
        <v>72.7</v>
      </c>
      <c r="H464" s="3">
        <f t="shared" si="49"/>
        <v>97.950500000000005</v>
      </c>
      <c r="I464" s="7">
        <v>41117</v>
      </c>
      <c r="J464">
        <v>8.8800000000000008</v>
      </c>
      <c r="K464" s="3">
        <f t="shared" si="50"/>
        <v>-6.4487999999999985</v>
      </c>
      <c r="L464" s="7">
        <v>41148</v>
      </c>
      <c r="M464">
        <v>5.09</v>
      </c>
      <c r="N464" s="3">
        <f t="shared" si="51"/>
        <v>-9.7896500000000017</v>
      </c>
      <c r="O464" s="7">
        <v>41179</v>
      </c>
      <c r="P464">
        <v>5.36</v>
      </c>
      <c r="Q464" s="3">
        <f t="shared" si="52"/>
        <v>-4.1736000000000004</v>
      </c>
      <c r="R464" s="7">
        <v>41209</v>
      </c>
      <c r="S464">
        <v>54</v>
      </c>
      <c r="T464" s="3">
        <f t="shared" si="53"/>
        <v>80.16</v>
      </c>
    </row>
    <row r="465" spans="2:20" x14ac:dyDescent="0.35">
      <c r="B465">
        <f t="shared" si="54"/>
        <v>2012</v>
      </c>
      <c r="C465" s="7">
        <v>41057</v>
      </c>
      <c r="D465">
        <v>36.700000000000003</v>
      </c>
      <c r="E465" s="3">
        <f t="shared" si="55"/>
        <v>40.840500000000006</v>
      </c>
      <c r="F465" s="7">
        <v>41088</v>
      </c>
      <c r="G465">
        <v>81</v>
      </c>
      <c r="H465" s="3">
        <f t="shared" si="49"/>
        <v>111.35499999999999</v>
      </c>
      <c r="I465" s="7">
        <v>41118</v>
      </c>
      <c r="J465">
        <v>9.27</v>
      </c>
      <c r="K465" s="3">
        <f t="shared" si="50"/>
        <v>-5.8189499999999992</v>
      </c>
      <c r="L465" s="7">
        <v>41149</v>
      </c>
      <c r="M465">
        <v>5.63</v>
      </c>
      <c r="N465" s="3">
        <f t="shared" si="51"/>
        <v>-8.9175500000000021</v>
      </c>
      <c r="O465" s="7">
        <v>41180</v>
      </c>
      <c r="P465">
        <v>4.9400000000000004</v>
      </c>
      <c r="Q465" s="3">
        <f t="shared" si="52"/>
        <v>-4.8518999999999997</v>
      </c>
      <c r="R465" s="7">
        <v>41210</v>
      </c>
      <c r="S465">
        <v>48.9</v>
      </c>
      <c r="T465" s="3">
        <f t="shared" si="53"/>
        <v>71.923500000000004</v>
      </c>
    </row>
    <row r="466" spans="2:20" x14ac:dyDescent="0.35">
      <c r="B466">
        <f t="shared" si="54"/>
        <v>2012</v>
      </c>
      <c r="C466" s="7">
        <v>41058</v>
      </c>
      <c r="D466">
        <v>37.5</v>
      </c>
      <c r="E466" s="3">
        <f t="shared" si="55"/>
        <v>42.1325</v>
      </c>
      <c r="F466" s="7">
        <v>41089</v>
      </c>
      <c r="G466">
        <v>66.7</v>
      </c>
      <c r="H466" s="3">
        <f t="shared" si="49"/>
        <v>88.260500000000008</v>
      </c>
      <c r="I466" s="7">
        <v>41119</v>
      </c>
      <c r="J466">
        <v>12</v>
      </c>
      <c r="K466" s="3">
        <f t="shared" si="50"/>
        <v>-1.4100000000000001</v>
      </c>
      <c r="L466" s="7">
        <v>41150</v>
      </c>
      <c r="M466">
        <v>5.85</v>
      </c>
      <c r="N466" s="3">
        <f t="shared" si="51"/>
        <v>-8.5622500000000024</v>
      </c>
      <c r="O466" s="7">
        <v>41181</v>
      </c>
      <c r="P466">
        <v>13.1</v>
      </c>
      <c r="Q466" s="3">
        <f t="shared" si="52"/>
        <v>8.3264999999999976</v>
      </c>
      <c r="R466" s="7">
        <v>41211</v>
      </c>
      <c r="S466">
        <v>45.9</v>
      </c>
      <c r="T466" s="3">
        <f t="shared" si="53"/>
        <v>67.078500000000005</v>
      </c>
    </row>
    <row r="467" spans="2:20" x14ac:dyDescent="0.35">
      <c r="B467">
        <f t="shared" si="54"/>
        <v>2012</v>
      </c>
      <c r="C467" s="7">
        <v>41059</v>
      </c>
      <c r="D467">
        <v>47.1</v>
      </c>
      <c r="E467" s="3">
        <f t="shared" si="55"/>
        <v>57.636500000000005</v>
      </c>
      <c r="F467" s="7">
        <v>41090</v>
      </c>
      <c r="G467">
        <v>50.5</v>
      </c>
      <c r="H467" s="3">
        <f t="shared" si="49"/>
        <v>62.097500000000004</v>
      </c>
      <c r="I467" s="7">
        <v>41120</v>
      </c>
      <c r="J467">
        <v>12</v>
      </c>
      <c r="K467" s="3">
        <f t="shared" si="50"/>
        <v>-1.4100000000000001</v>
      </c>
      <c r="L467" s="7">
        <v>41151</v>
      </c>
      <c r="M467">
        <v>5.49</v>
      </c>
      <c r="N467" s="3">
        <f t="shared" si="51"/>
        <v>-9.1436500000000009</v>
      </c>
      <c r="O467" s="7">
        <v>41182</v>
      </c>
      <c r="P467">
        <v>41.4</v>
      </c>
      <c r="Q467" s="3">
        <f t="shared" si="52"/>
        <v>54.031000000000006</v>
      </c>
      <c r="R467" s="7">
        <v>41212</v>
      </c>
      <c r="S467">
        <v>83.2</v>
      </c>
      <c r="T467" s="3">
        <f t="shared" si="53"/>
        <v>127.318</v>
      </c>
    </row>
    <row r="468" spans="2:20" x14ac:dyDescent="0.35">
      <c r="B468">
        <f t="shared" si="54"/>
        <v>2012</v>
      </c>
      <c r="C468" s="7">
        <v>41060</v>
      </c>
      <c r="D468">
        <v>52.4</v>
      </c>
      <c r="E468" s="3">
        <f t="shared" si="55"/>
        <v>66.195999999999998</v>
      </c>
      <c r="H468" s="3" t="str">
        <f t="shared" si="49"/>
        <v/>
      </c>
      <c r="I468" s="7">
        <v>41121</v>
      </c>
      <c r="J468">
        <v>9.4</v>
      </c>
      <c r="K468" s="3">
        <f t="shared" si="50"/>
        <v>-5.6089999999999982</v>
      </c>
      <c r="L468" s="7">
        <v>41152</v>
      </c>
      <c r="M468">
        <v>5.59</v>
      </c>
      <c r="N468" s="3">
        <f t="shared" si="51"/>
        <v>-8.9821500000000025</v>
      </c>
      <c r="Q468" s="3" t="str">
        <f t="shared" si="52"/>
        <v/>
      </c>
      <c r="R468" s="7">
        <v>41213</v>
      </c>
      <c r="S468">
        <v>434</v>
      </c>
      <c r="T468" s="3">
        <f t="shared" si="53"/>
        <v>693.86</v>
      </c>
    </row>
    <row r="469" spans="2:20" x14ac:dyDescent="0.35">
      <c r="B469">
        <f t="shared" si="54"/>
        <v>2013</v>
      </c>
      <c r="C469" s="7">
        <v>41395</v>
      </c>
      <c r="D469">
        <v>54.7</v>
      </c>
      <c r="E469" s="3">
        <f t="shared" si="55"/>
        <v>69.910500000000013</v>
      </c>
      <c r="F469" s="7">
        <v>41426</v>
      </c>
      <c r="G469">
        <v>79</v>
      </c>
      <c r="H469" s="3">
        <f t="shared" si="49"/>
        <v>108.125</v>
      </c>
      <c r="I469" s="7">
        <v>41456</v>
      </c>
      <c r="J469">
        <v>61.5</v>
      </c>
      <c r="K469" s="3">
        <f t="shared" si="50"/>
        <v>78.532499999999999</v>
      </c>
      <c r="L469" s="7">
        <v>41487</v>
      </c>
      <c r="M469">
        <v>70.8</v>
      </c>
      <c r="N469" s="3">
        <f t="shared" si="51"/>
        <v>96.331999999999994</v>
      </c>
      <c r="O469" s="7">
        <v>41518</v>
      </c>
      <c r="P469">
        <v>64.5</v>
      </c>
      <c r="Q469" s="3">
        <f t="shared" si="52"/>
        <v>91.337500000000006</v>
      </c>
      <c r="R469" s="7">
        <v>41548</v>
      </c>
      <c r="S469">
        <v>31.6</v>
      </c>
      <c r="T469" s="3">
        <f t="shared" si="53"/>
        <v>43.984000000000002</v>
      </c>
    </row>
    <row r="470" spans="2:20" x14ac:dyDescent="0.35">
      <c r="B470">
        <f t="shared" si="54"/>
        <v>2013</v>
      </c>
      <c r="C470" s="7">
        <v>41396</v>
      </c>
      <c r="D470">
        <v>49.4</v>
      </c>
      <c r="E470" s="3">
        <f t="shared" si="55"/>
        <v>61.350999999999992</v>
      </c>
      <c r="F470" s="7">
        <v>41427</v>
      </c>
      <c r="G470">
        <v>66.099999999999994</v>
      </c>
      <c r="H470" s="3">
        <f t="shared" si="49"/>
        <v>87.291499999999985</v>
      </c>
      <c r="I470" s="7">
        <v>41457</v>
      </c>
      <c r="J470">
        <v>77.8</v>
      </c>
      <c r="K470" s="3">
        <f t="shared" si="50"/>
        <v>104.857</v>
      </c>
      <c r="L470" s="7">
        <v>41488</v>
      </c>
      <c r="M470">
        <v>70.400000000000006</v>
      </c>
      <c r="N470" s="3">
        <f t="shared" si="51"/>
        <v>95.686000000000007</v>
      </c>
      <c r="O470" s="7">
        <v>41519</v>
      </c>
      <c r="P470">
        <v>116</v>
      </c>
      <c r="Q470" s="3">
        <f t="shared" si="52"/>
        <v>174.51</v>
      </c>
      <c r="R470" s="7">
        <v>41549</v>
      </c>
      <c r="S470">
        <v>29.3</v>
      </c>
      <c r="T470" s="3">
        <f t="shared" si="53"/>
        <v>40.269500000000001</v>
      </c>
    </row>
    <row r="471" spans="2:20" x14ac:dyDescent="0.35">
      <c r="B471">
        <f t="shared" si="54"/>
        <v>2013</v>
      </c>
      <c r="C471" s="7">
        <v>41397</v>
      </c>
      <c r="D471">
        <v>46.3</v>
      </c>
      <c r="E471" s="3">
        <f t="shared" si="55"/>
        <v>56.344499999999989</v>
      </c>
      <c r="F471" s="7">
        <v>41428</v>
      </c>
      <c r="G471">
        <v>57.9</v>
      </c>
      <c r="H471" s="3">
        <f t="shared" si="49"/>
        <v>74.04849999999999</v>
      </c>
      <c r="I471" s="7">
        <v>41458</v>
      </c>
      <c r="J471">
        <v>74</v>
      </c>
      <c r="K471" s="3">
        <f t="shared" si="50"/>
        <v>98.72</v>
      </c>
      <c r="L471" s="7">
        <v>41489</v>
      </c>
      <c r="M471">
        <v>71.7</v>
      </c>
      <c r="N471" s="3">
        <f t="shared" si="51"/>
        <v>97.785499999999999</v>
      </c>
      <c r="O471" s="7">
        <v>41520</v>
      </c>
      <c r="P471">
        <v>359</v>
      </c>
      <c r="Q471" s="3">
        <f t="shared" si="52"/>
        <v>566.95499999999993</v>
      </c>
      <c r="R471" s="7">
        <v>41550</v>
      </c>
      <c r="S471">
        <v>26.3</v>
      </c>
      <c r="T471" s="3">
        <f t="shared" si="53"/>
        <v>35.424500000000002</v>
      </c>
    </row>
    <row r="472" spans="2:20" x14ac:dyDescent="0.35">
      <c r="B472">
        <f t="shared" si="54"/>
        <v>2013</v>
      </c>
      <c r="C472" s="7">
        <v>41398</v>
      </c>
      <c r="D472">
        <v>42.5</v>
      </c>
      <c r="E472" s="3">
        <f t="shared" si="55"/>
        <v>50.207500000000003</v>
      </c>
      <c r="F472" s="7">
        <v>41429</v>
      </c>
      <c r="G472">
        <v>52.4</v>
      </c>
      <c r="H472" s="3">
        <f t="shared" si="49"/>
        <v>65.165999999999997</v>
      </c>
      <c r="I472" s="7">
        <v>41459</v>
      </c>
      <c r="J472">
        <v>62.5</v>
      </c>
      <c r="K472" s="3">
        <f t="shared" si="50"/>
        <v>80.147500000000008</v>
      </c>
      <c r="L472" s="7">
        <v>41490</v>
      </c>
      <c r="M472">
        <v>63.9</v>
      </c>
      <c r="N472" s="3">
        <f t="shared" si="51"/>
        <v>85.188499999999991</v>
      </c>
      <c r="O472" s="7">
        <v>41521</v>
      </c>
      <c r="P472">
        <v>501</v>
      </c>
      <c r="Q472" s="3">
        <f t="shared" si="52"/>
        <v>796.28499999999997</v>
      </c>
      <c r="R472" s="7">
        <v>41551</v>
      </c>
      <c r="S472">
        <v>23.3</v>
      </c>
      <c r="T472" s="3">
        <f t="shared" si="53"/>
        <v>30.579499999999999</v>
      </c>
    </row>
    <row r="473" spans="2:20" x14ac:dyDescent="0.35">
      <c r="B473">
        <f t="shared" si="54"/>
        <v>2013</v>
      </c>
      <c r="C473" s="7">
        <v>41399</v>
      </c>
      <c r="D473">
        <v>39.200000000000003</v>
      </c>
      <c r="E473" s="3">
        <f t="shared" si="55"/>
        <v>44.878000000000007</v>
      </c>
      <c r="F473" s="7">
        <v>41430</v>
      </c>
      <c r="G473">
        <v>45.7</v>
      </c>
      <c r="H473" s="3">
        <f t="shared" si="49"/>
        <v>54.345500000000008</v>
      </c>
      <c r="I473" s="7">
        <v>41460</v>
      </c>
      <c r="J473">
        <v>51.5</v>
      </c>
      <c r="K473" s="3">
        <f t="shared" si="50"/>
        <v>62.3825</v>
      </c>
      <c r="L473" s="7">
        <v>41491</v>
      </c>
      <c r="M473">
        <v>60.9</v>
      </c>
      <c r="N473" s="3">
        <f t="shared" si="51"/>
        <v>80.343499999999992</v>
      </c>
      <c r="O473" s="7">
        <v>41522</v>
      </c>
      <c r="P473">
        <v>291</v>
      </c>
      <c r="Q473" s="3">
        <f t="shared" si="52"/>
        <v>457.13499999999999</v>
      </c>
      <c r="R473" s="7">
        <v>41552</v>
      </c>
      <c r="S473">
        <v>20.8</v>
      </c>
      <c r="T473" s="3">
        <f t="shared" si="53"/>
        <v>26.541999999999998</v>
      </c>
    </row>
    <row r="474" spans="2:20" x14ac:dyDescent="0.35">
      <c r="B474">
        <f t="shared" si="54"/>
        <v>2013</v>
      </c>
      <c r="C474" s="7">
        <v>41400</v>
      </c>
      <c r="D474">
        <v>35.700000000000003</v>
      </c>
      <c r="E474" s="3">
        <f t="shared" si="55"/>
        <v>39.225500000000004</v>
      </c>
      <c r="F474" s="7">
        <v>41431</v>
      </c>
      <c r="G474">
        <v>40.4</v>
      </c>
      <c r="H474" s="3">
        <f t="shared" si="49"/>
        <v>45.785999999999994</v>
      </c>
      <c r="I474" s="7">
        <v>41461</v>
      </c>
      <c r="J474">
        <v>43.1</v>
      </c>
      <c r="K474" s="3">
        <f t="shared" si="50"/>
        <v>48.816499999999998</v>
      </c>
      <c r="L474" s="7">
        <v>41492</v>
      </c>
      <c r="M474">
        <v>54.8</v>
      </c>
      <c r="N474" s="3">
        <f t="shared" si="51"/>
        <v>70.49199999999999</v>
      </c>
      <c r="O474" s="7">
        <v>41523</v>
      </c>
      <c r="P474">
        <v>171</v>
      </c>
      <c r="Q474" s="3">
        <f t="shared" si="52"/>
        <v>263.33500000000004</v>
      </c>
      <c r="R474" s="7">
        <v>41553</v>
      </c>
      <c r="S474">
        <v>18.600000000000001</v>
      </c>
      <c r="T474" s="3">
        <f t="shared" si="53"/>
        <v>22.989000000000001</v>
      </c>
    </row>
    <row r="475" spans="2:20" x14ac:dyDescent="0.35">
      <c r="B475">
        <f t="shared" si="54"/>
        <v>2013</v>
      </c>
      <c r="C475" s="7">
        <v>41401</v>
      </c>
      <c r="D475">
        <v>33.5</v>
      </c>
      <c r="E475" s="3">
        <f t="shared" si="55"/>
        <v>35.672499999999999</v>
      </c>
      <c r="F475" s="7">
        <v>41432</v>
      </c>
      <c r="G475">
        <v>36.9</v>
      </c>
      <c r="H475" s="3">
        <f t="shared" si="49"/>
        <v>40.133499999999998</v>
      </c>
      <c r="I475" s="7">
        <v>41462</v>
      </c>
      <c r="J475">
        <v>37.4</v>
      </c>
      <c r="K475" s="3">
        <f t="shared" si="50"/>
        <v>39.610999999999997</v>
      </c>
      <c r="L475" s="7">
        <v>41493</v>
      </c>
      <c r="M475">
        <v>48.4</v>
      </c>
      <c r="N475" s="3">
        <f t="shared" si="51"/>
        <v>60.155999999999992</v>
      </c>
      <c r="O475" s="7">
        <v>41524</v>
      </c>
      <c r="P475">
        <v>116</v>
      </c>
      <c r="Q475" s="3">
        <f t="shared" si="52"/>
        <v>174.51</v>
      </c>
      <c r="R475" s="7">
        <v>41554</v>
      </c>
      <c r="S475">
        <v>18</v>
      </c>
      <c r="T475" s="3">
        <f t="shared" si="53"/>
        <v>22.02</v>
      </c>
    </row>
    <row r="476" spans="2:20" x14ac:dyDescent="0.35">
      <c r="B476">
        <f t="shared" si="54"/>
        <v>2013</v>
      </c>
      <c r="C476" s="7">
        <v>41402</v>
      </c>
      <c r="D476">
        <v>31.5</v>
      </c>
      <c r="E476" s="3">
        <f t="shared" si="55"/>
        <v>32.442500000000003</v>
      </c>
      <c r="F476" s="7">
        <v>41433</v>
      </c>
      <c r="G476">
        <v>107</v>
      </c>
      <c r="H476" s="3">
        <f t="shared" si="49"/>
        <v>153.345</v>
      </c>
      <c r="I476" s="7">
        <v>41463</v>
      </c>
      <c r="J476">
        <v>34.200000000000003</v>
      </c>
      <c r="K476" s="3">
        <f t="shared" si="50"/>
        <v>34.443000000000005</v>
      </c>
      <c r="L476" s="7">
        <v>41494</v>
      </c>
      <c r="M476">
        <v>44</v>
      </c>
      <c r="N476" s="3">
        <f t="shared" si="51"/>
        <v>53.05</v>
      </c>
      <c r="O476" s="7">
        <v>41525</v>
      </c>
      <c r="P476">
        <v>95.5</v>
      </c>
      <c r="Q476" s="3">
        <f t="shared" si="52"/>
        <v>141.40249999999997</v>
      </c>
      <c r="R476" s="7">
        <v>41555</v>
      </c>
      <c r="S476">
        <v>27</v>
      </c>
      <c r="T476" s="3">
        <f t="shared" si="53"/>
        <v>36.555</v>
      </c>
    </row>
    <row r="477" spans="2:20" x14ac:dyDescent="0.35">
      <c r="B477">
        <f t="shared" si="54"/>
        <v>2013</v>
      </c>
      <c r="C477" s="7">
        <v>41403</v>
      </c>
      <c r="D477">
        <v>35.9</v>
      </c>
      <c r="E477" s="3">
        <f t="shared" si="55"/>
        <v>39.548499999999997</v>
      </c>
      <c r="F477" s="7">
        <v>41434</v>
      </c>
      <c r="G477">
        <v>136</v>
      </c>
      <c r="H477" s="3">
        <f t="shared" si="49"/>
        <v>200.17999999999998</v>
      </c>
      <c r="I477" s="7">
        <v>41464</v>
      </c>
      <c r="J477">
        <v>31.6</v>
      </c>
      <c r="K477" s="3">
        <f t="shared" si="50"/>
        <v>30.244</v>
      </c>
      <c r="L477" s="7">
        <v>41495</v>
      </c>
      <c r="M477">
        <v>127</v>
      </c>
      <c r="N477" s="3">
        <f t="shared" si="51"/>
        <v>187.095</v>
      </c>
      <c r="O477" s="7">
        <v>41526</v>
      </c>
      <c r="P477">
        <v>82.4</v>
      </c>
      <c r="Q477" s="3">
        <f t="shared" si="52"/>
        <v>120.24600000000002</v>
      </c>
      <c r="R477" s="7">
        <v>41556</v>
      </c>
      <c r="S477">
        <v>22</v>
      </c>
      <c r="T477" s="3">
        <f t="shared" si="53"/>
        <v>28.48</v>
      </c>
    </row>
    <row r="478" spans="2:20" x14ac:dyDescent="0.35">
      <c r="B478">
        <f t="shared" si="54"/>
        <v>2013</v>
      </c>
      <c r="C478" s="7">
        <v>41404</v>
      </c>
      <c r="D478">
        <v>41.8</v>
      </c>
      <c r="E478" s="3">
        <f t="shared" si="55"/>
        <v>49.076999999999991</v>
      </c>
      <c r="F478" s="7">
        <v>41435</v>
      </c>
      <c r="G478">
        <v>120</v>
      </c>
      <c r="H478" s="3">
        <f t="shared" si="49"/>
        <v>174.34</v>
      </c>
      <c r="I478" s="7">
        <v>41465</v>
      </c>
      <c r="J478">
        <v>29.3</v>
      </c>
      <c r="K478" s="3">
        <f t="shared" si="50"/>
        <v>26.529499999999999</v>
      </c>
      <c r="L478" s="7">
        <v>41496</v>
      </c>
      <c r="M478">
        <v>289</v>
      </c>
      <c r="N478" s="3">
        <f t="shared" si="51"/>
        <v>448.72500000000002</v>
      </c>
      <c r="O478" s="7">
        <v>41527</v>
      </c>
      <c r="P478">
        <v>68.2</v>
      </c>
      <c r="Q478" s="3">
        <f t="shared" si="52"/>
        <v>97.313000000000002</v>
      </c>
      <c r="R478" s="7">
        <v>41557</v>
      </c>
      <c r="S478">
        <v>19.8</v>
      </c>
      <c r="T478" s="3">
        <f t="shared" si="53"/>
        <v>24.927</v>
      </c>
    </row>
    <row r="479" spans="2:20" x14ac:dyDescent="0.35">
      <c r="B479">
        <f t="shared" si="54"/>
        <v>2013</v>
      </c>
      <c r="C479" s="7">
        <v>41405</v>
      </c>
      <c r="D479">
        <v>46.8</v>
      </c>
      <c r="E479" s="3">
        <f t="shared" si="55"/>
        <v>57.151999999999994</v>
      </c>
      <c r="F479" s="7">
        <v>41436</v>
      </c>
      <c r="G479">
        <v>102</v>
      </c>
      <c r="H479" s="3">
        <f t="shared" si="49"/>
        <v>145.26999999999998</v>
      </c>
      <c r="I479" s="7">
        <v>41466</v>
      </c>
      <c r="J479">
        <v>30.7</v>
      </c>
      <c r="K479" s="3">
        <f t="shared" si="50"/>
        <v>28.790500000000002</v>
      </c>
      <c r="L479" s="7">
        <v>41497</v>
      </c>
      <c r="M479">
        <v>232</v>
      </c>
      <c r="N479" s="3">
        <f t="shared" si="51"/>
        <v>356.67</v>
      </c>
      <c r="O479" s="7">
        <v>41528</v>
      </c>
      <c r="P479">
        <v>61.1</v>
      </c>
      <c r="Q479" s="3">
        <f t="shared" si="52"/>
        <v>85.846500000000006</v>
      </c>
      <c r="R479" s="7">
        <v>41558</v>
      </c>
      <c r="S479">
        <v>18.399999999999999</v>
      </c>
      <c r="T479" s="3">
        <f t="shared" si="53"/>
        <v>22.665999999999997</v>
      </c>
    </row>
    <row r="480" spans="2:20" x14ac:dyDescent="0.35">
      <c r="B480">
        <f t="shared" si="54"/>
        <v>2013</v>
      </c>
      <c r="C480" s="7">
        <v>41406</v>
      </c>
      <c r="D480">
        <v>47.8</v>
      </c>
      <c r="E480" s="3">
        <f t="shared" si="55"/>
        <v>58.766999999999989</v>
      </c>
      <c r="F480" s="7">
        <v>41437</v>
      </c>
      <c r="G480">
        <v>210</v>
      </c>
      <c r="H480" s="3">
        <f t="shared" si="49"/>
        <v>319.69</v>
      </c>
      <c r="I480" s="7">
        <v>41467</v>
      </c>
      <c r="J480">
        <v>32.299999999999997</v>
      </c>
      <c r="K480" s="3">
        <f t="shared" si="50"/>
        <v>31.374499999999998</v>
      </c>
      <c r="L480" s="7">
        <v>41498</v>
      </c>
      <c r="M480">
        <v>150</v>
      </c>
      <c r="N480" s="3">
        <f t="shared" si="51"/>
        <v>224.24</v>
      </c>
      <c r="O480" s="7">
        <v>41529</v>
      </c>
      <c r="P480">
        <v>56.4</v>
      </c>
      <c r="Q480" s="3">
        <f t="shared" si="52"/>
        <v>78.256</v>
      </c>
      <c r="R480" s="7">
        <v>41559</v>
      </c>
      <c r="S480">
        <v>17.7</v>
      </c>
      <c r="T480" s="3">
        <f t="shared" si="53"/>
        <v>21.535499999999999</v>
      </c>
    </row>
    <row r="481" spans="2:20" x14ac:dyDescent="0.35">
      <c r="B481">
        <f t="shared" si="54"/>
        <v>2013</v>
      </c>
      <c r="C481" s="7">
        <v>41407</v>
      </c>
      <c r="D481">
        <v>57.5</v>
      </c>
      <c r="E481" s="3">
        <f t="shared" si="55"/>
        <v>74.432500000000005</v>
      </c>
      <c r="F481" s="7">
        <v>41438</v>
      </c>
      <c r="G481">
        <v>293</v>
      </c>
      <c r="H481" s="3">
        <f t="shared" si="49"/>
        <v>453.73500000000001</v>
      </c>
      <c r="I481" s="7">
        <v>41468</v>
      </c>
      <c r="J481">
        <v>28.6</v>
      </c>
      <c r="K481" s="3">
        <f t="shared" si="50"/>
        <v>25.399000000000001</v>
      </c>
      <c r="L481" s="7">
        <v>41499</v>
      </c>
      <c r="M481">
        <v>102</v>
      </c>
      <c r="N481" s="3">
        <f t="shared" si="51"/>
        <v>146.72</v>
      </c>
      <c r="O481" s="7">
        <v>41530</v>
      </c>
      <c r="P481">
        <v>56.1</v>
      </c>
      <c r="Q481" s="3">
        <f t="shared" si="52"/>
        <v>77.771500000000003</v>
      </c>
      <c r="R481" s="7">
        <v>41560</v>
      </c>
      <c r="S481">
        <v>17.100000000000001</v>
      </c>
      <c r="T481" s="3">
        <f t="shared" si="53"/>
        <v>20.566500000000001</v>
      </c>
    </row>
    <row r="482" spans="2:20" x14ac:dyDescent="0.35">
      <c r="B482">
        <f t="shared" si="54"/>
        <v>2013</v>
      </c>
      <c r="C482" s="7">
        <v>41408</v>
      </c>
      <c r="D482">
        <v>57.3</v>
      </c>
      <c r="E482" s="3">
        <f t="shared" si="55"/>
        <v>74.109499999999997</v>
      </c>
      <c r="F482" s="7">
        <v>41439</v>
      </c>
      <c r="G482">
        <v>232</v>
      </c>
      <c r="H482" s="3">
        <f t="shared" si="49"/>
        <v>355.22</v>
      </c>
      <c r="I482" s="7">
        <v>41469</v>
      </c>
      <c r="J482">
        <v>26</v>
      </c>
      <c r="K482" s="3">
        <f t="shared" si="50"/>
        <v>21.200000000000003</v>
      </c>
      <c r="L482" s="7">
        <v>41500</v>
      </c>
      <c r="M482">
        <v>78.5</v>
      </c>
      <c r="N482" s="3">
        <f t="shared" si="51"/>
        <v>108.7675</v>
      </c>
      <c r="O482" s="7">
        <v>41531</v>
      </c>
      <c r="P482">
        <v>63.3</v>
      </c>
      <c r="Q482" s="3">
        <f t="shared" si="52"/>
        <v>89.399500000000003</v>
      </c>
      <c r="R482" s="7">
        <v>41561</v>
      </c>
      <c r="S482">
        <v>16.399999999999999</v>
      </c>
      <c r="T482" s="3">
        <f t="shared" si="53"/>
        <v>19.435999999999996</v>
      </c>
    </row>
    <row r="483" spans="2:20" x14ac:dyDescent="0.35">
      <c r="B483">
        <f t="shared" si="54"/>
        <v>2013</v>
      </c>
      <c r="C483" s="7">
        <v>41409</v>
      </c>
      <c r="D483">
        <v>51.4</v>
      </c>
      <c r="E483" s="3">
        <f t="shared" si="55"/>
        <v>64.580999999999989</v>
      </c>
      <c r="F483" s="7">
        <v>41440</v>
      </c>
      <c r="G483">
        <v>156</v>
      </c>
      <c r="H483" s="3">
        <f t="shared" si="49"/>
        <v>232.48</v>
      </c>
      <c r="I483" s="7">
        <v>41470</v>
      </c>
      <c r="J483">
        <v>24.6</v>
      </c>
      <c r="K483" s="3">
        <f t="shared" si="50"/>
        <v>18.939</v>
      </c>
      <c r="L483" s="7">
        <v>41501</v>
      </c>
      <c r="M483">
        <v>66.8</v>
      </c>
      <c r="N483" s="3">
        <f t="shared" si="51"/>
        <v>89.871999999999986</v>
      </c>
      <c r="O483" s="7">
        <v>41532</v>
      </c>
      <c r="P483">
        <v>57.9</v>
      </c>
      <c r="Q483" s="3">
        <f t="shared" si="52"/>
        <v>80.6785</v>
      </c>
      <c r="R483" s="7">
        <v>41562</v>
      </c>
      <c r="S483">
        <v>16.5</v>
      </c>
      <c r="T483" s="3">
        <f t="shared" si="53"/>
        <v>19.5975</v>
      </c>
    </row>
    <row r="484" spans="2:20" x14ac:dyDescent="0.35">
      <c r="B484">
        <f t="shared" si="54"/>
        <v>2013</v>
      </c>
      <c r="C484" s="7">
        <v>41410</v>
      </c>
      <c r="D484">
        <v>48.8</v>
      </c>
      <c r="E484" s="3">
        <f t="shared" si="55"/>
        <v>60.381999999999998</v>
      </c>
      <c r="F484" s="7">
        <v>41441</v>
      </c>
      <c r="G484">
        <v>107</v>
      </c>
      <c r="H484" s="3">
        <f t="shared" si="49"/>
        <v>153.345</v>
      </c>
      <c r="I484" s="7">
        <v>41471</v>
      </c>
      <c r="J484">
        <v>23.2</v>
      </c>
      <c r="K484" s="3">
        <f t="shared" si="50"/>
        <v>16.677999999999997</v>
      </c>
      <c r="L484" s="7">
        <v>41502</v>
      </c>
      <c r="M484">
        <v>55.4</v>
      </c>
      <c r="N484" s="3">
        <f t="shared" si="51"/>
        <v>71.460999999999999</v>
      </c>
      <c r="O484" s="7">
        <v>41533</v>
      </c>
      <c r="P484">
        <v>53.3</v>
      </c>
      <c r="Q484" s="3">
        <f t="shared" si="52"/>
        <v>73.249499999999998</v>
      </c>
      <c r="R484" s="7">
        <v>41563</v>
      </c>
      <c r="S484">
        <v>16.7</v>
      </c>
      <c r="T484" s="3">
        <f t="shared" si="53"/>
        <v>19.920499999999997</v>
      </c>
    </row>
    <row r="485" spans="2:20" x14ac:dyDescent="0.35">
      <c r="B485">
        <f t="shared" si="54"/>
        <v>2013</v>
      </c>
      <c r="C485" s="7">
        <v>41411</v>
      </c>
      <c r="D485">
        <v>44.2</v>
      </c>
      <c r="E485" s="3">
        <f t="shared" si="55"/>
        <v>52.95300000000001</v>
      </c>
      <c r="F485" s="7">
        <v>41442</v>
      </c>
      <c r="G485">
        <v>82.6</v>
      </c>
      <c r="H485" s="3">
        <f t="shared" si="49"/>
        <v>113.93899999999999</v>
      </c>
      <c r="I485" s="7">
        <v>41472</v>
      </c>
      <c r="J485">
        <v>21.5</v>
      </c>
      <c r="K485" s="3">
        <f t="shared" si="50"/>
        <v>13.932499999999997</v>
      </c>
      <c r="L485" s="7">
        <v>41503</v>
      </c>
      <c r="M485">
        <v>49.3</v>
      </c>
      <c r="N485" s="3">
        <f t="shared" si="51"/>
        <v>61.609499999999983</v>
      </c>
      <c r="O485" s="7">
        <v>41534</v>
      </c>
      <c r="P485">
        <v>47.8</v>
      </c>
      <c r="Q485" s="3">
        <f t="shared" si="52"/>
        <v>64.36699999999999</v>
      </c>
      <c r="R485" s="7">
        <v>41564</v>
      </c>
      <c r="S485">
        <v>17.399999999999999</v>
      </c>
      <c r="T485" s="3">
        <f t="shared" si="53"/>
        <v>21.050999999999998</v>
      </c>
    </row>
    <row r="486" spans="2:20" x14ac:dyDescent="0.35">
      <c r="B486">
        <f t="shared" si="54"/>
        <v>2013</v>
      </c>
      <c r="C486" s="7">
        <v>41412</v>
      </c>
      <c r="D486">
        <v>37.799999999999997</v>
      </c>
      <c r="E486" s="3">
        <f t="shared" si="55"/>
        <v>42.616999999999997</v>
      </c>
      <c r="F486" s="7">
        <v>41443</v>
      </c>
      <c r="G486">
        <v>68.900000000000006</v>
      </c>
      <c r="H486" s="3">
        <f t="shared" si="49"/>
        <v>91.813500000000005</v>
      </c>
      <c r="I486" s="7">
        <v>41473</v>
      </c>
      <c r="J486">
        <v>22.7</v>
      </c>
      <c r="K486" s="3">
        <f t="shared" si="50"/>
        <v>15.8705</v>
      </c>
      <c r="L486" s="7">
        <v>41504</v>
      </c>
      <c r="M486">
        <v>44.3</v>
      </c>
      <c r="N486" s="3">
        <f t="shared" si="51"/>
        <v>53.534499999999994</v>
      </c>
      <c r="O486" s="7">
        <v>41535</v>
      </c>
      <c r="P486">
        <v>42.7</v>
      </c>
      <c r="Q486" s="3">
        <f t="shared" si="52"/>
        <v>56.130500000000012</v>
      </c>
      <c r="R486" s="7">
        <v>41565</v>
      </c>
      <c r="S486">
        <v>18</v>
      </c>
      <c r="T486" s="3">
        <f t="shared" si="53"/>
        <v>22.02</v>
      </c>
    </row>
    <row r="487" spans="2:20" x14ac:dyDescent="0.35">
      <c r="B487">
        <f t="shared" si="54"/>
        <v>2013</v>
      </c>
      <c r="C487" s="7">
        <v>41413</v>
      </c>
      <c r="D487">
        <v>33.6</v>
      </c>
      <c r="E487" s="3">
        <f t="shared" si="55"/>
        <v>35.834000000000003</v>
      </c>
      <c r="F487" s="7">
        <v>41444</v>
      </c>
      <c r="G487">
        <v>58</v>
      </c>
      <c r="H487" s="3">
        <f t="shared" si="49"/>
        <v>74.210000000000008</v>
      </c>
      <c r="I487" s="7">
        <v>41474</v>
      </c>
      <c r="J487">
        <v>23.8</v>
      </c>
      <c r="K487" s="3">
        <f t="shared" si="50"/>
        <v>17.646999999999998</v>
      </c>
      <c r="L487" s="7">
        <v>41505</v>
      </c>
      <c r="M487">
        <v>40.700000000000003</v>
      </c>
      <c r="N487" s="3">
        <f t="shared" si="51"/>
        <v>47.720500000000001</v>
      </c>
      <c r="O487" s="7">
        <v>41536</v>
      </c>
      <c r="P487">
        <v>39.1</v>
      </c>
      <c r="Q487" s="3">
        <f t="shared" si="52"/>
        <v>50.316500000000005</v>
      </c>
      <c r="R487" s="7">
        <v>41566</v>
      </c>
      <c r="S487">
        <v>17.7</v>
      </c>
      <c r="T487" s="3">
        <f t="shared" si="53"/>
        <v>21.535499999999999</v>
      </c>
    </row>
    <row r="488" spans="2:20" x14ac:dyDescent="0.35">
      <c r="B488">
        <f t="shared" si="54"/>
        <v>2013</v>
      </c>
      <c r="C488" s="7">
        <v>41414</v>
      </c>
      <c r="D488">
        <v>37.5</v>
      </c>
      <c r="E488" s="3">
        <f t="shared" si="55"/>
        <v>42.1325</v>
      </c>
      <c r="F488" s="7">
        <v>41445</v>
      </c>
      <c r="G488">
        <v>49.3</v>
      </c>
      <c r="H488" s="3">
        <f t="shared" si="49"/>
        <v>60.159499999999987</v>
      </c>
      <c r="I488" s="7">
        <v>41475</v>
      </c>
      <c r="J488">
        <v>27.7</v>
      </c>
      <c r="K488" s="3">
        <f t="shared" si="50"/>
        <v>23.945500000000003</v>
      </c>
      <c r="L488" s="7">
        <v>41506</v>
      </c>
      <c r="M488">
        <v>37.299999999999997</v>
      </c>
      <c r="N488" s="3">
        <f t="shared" si="51"/>
        <v>42.229499999999987</v>
      </c>
      <c r="O488" s="7">
        <v>41537</v>
      </c>
      <c r="P488">
        <v>35.9</v>
      </c>
      <c r="Q488" s="3">
        <f t="shared" si="52"/>
        <v>45.148499999999999</v>
      </c>
      <c r="R488" s="7">
        <v>41567</v>
      </c>
      <c r="S488">
        <v>16.8</v>
      </c>
      <c r="T488" s="3">
        <f t="shared" si="53"/>
        <v>20.082000000000001</v>
      </c>
    </row>
    <row r="489" spans="2:20" x14ac:dyDescent="0.35">
      <c r="B489">
        <f t="shared" si="54"/>
        <v>2013</v>
      </c>
      <c r="C489" s="7">
        <v>41415</v>
      </c>
      <c r="D489">
        <v>39.700000000000003</v>
      </c>
      <c r="E489" s="3">
        <f t="shared" si="55"/>
        <v>45.685499999999998</v>
      </c>
      <c r="F489" s="7">
        <v>41446</v>
      </c>
      <c r="G489">
        <v>44.5</v>
      </c>
      <c r="H489" s="3">
        <f t="shared" si="49"/>
        <v>52.407499999999992</v>
      </c>
      <c r="I489" s="7">
        <v>41476</v>
      </c>
      <c r="J489">
        <v>33</v>
      </c>
      <c r="K489" s="3">
        <f t="shared" si="50"/>
        <v>32.505000000000003</v>
      </c>
      <c r="L489" s="7">
        <v>41507</v>
      </c>
      <c r="M489">
        <v>34.5</v>
      </c>
      <c r="N489" s="3">
        <f t="shared" si="51"/>
        <v>37.707499999999996</v>
      </c>
      <c r="O489" s="7">
        <v>41538</v>
      </c>
      <c r="P489">
        <v>33.5</v>
      </c>
      <c r="Q489" s="3">
        <f t="shared" si="52"/>
        <v>41.272500000000001</v>
      </c>
      <c r="R489" s="7">
        <v>41568</v>
      </c>
      <c r="S489">
        <v>16.2</v>
      </c>
      <c r="T489" s="3">
        <f t="shared" si="53"/>
        <v>19.113</v>
      </c>
    </row>
    <row r="490" spans="2:20" x14ac:dyDescent="0.35">
      <c r="B490">
        <f t="shared" si="54"/>
        <v>2013</v>
      </c>
      <c r="C490" s="7">
        <v>41416</v>
      </c>
      <c r="D490">
        <v>47</v>
      </c>
      <c r="E490" s="3">
        <f t="shared" si="55"/>
        <v>57.475000000000001</v>
      </c>
      <c r="F490" s="7">
        <v>41447</v>
      </c>
      <c r="G490">
        <v>41.1</v>
      </c>
      <c r="H490" s="3">
        <f t="shared" si="49"/>
        <v>46.916500000000006</v>
      </c>
      <c r="I490" s="7">
        <v>41477</v>
      </c>
      <c r="J490">
        <v>24.8</v>
      </c>
      <c r="K490" s="3">
        <f t="shared" si="50"/>
        <v>19.262</v>
      </c>
      <c r="L490" s="7">
        <v>41508</v>
      </c>
      <c r="M490">
        <v>31.2</v>
      </c>
      <c r="N490" s="3">
        <f t="shared" si="51"/>
        <v>32.378</v>
      </c>
      <c r="O490" s="7">
        <v>41539</v>
      </c>
      <c r="P490">
        <v>43.6</v>
      </c>
      <c r="Q490" s="3">
        <f t="shared" si="52"/>
        <v>57.584000000000003</v>
      </c>
      <c r="R490" s="7">
        <v>41569</v>
      </c>
      <c r="S490">
        <v>15.4</v>
      </c>
      <c r="T490" s="3">
        <f t="shared" si="53"/>
        <v>17.820999999999998</v>
      </c>
    </row>
    <row r="491" spans="2:20" x14ac:dyDescent="0.35">
      <c r="B491">
        <f t="shared" si="54"/>
        <v>2013</v>
      </c>
      <c r="C491" s="7">
        <v>41417</v>
      </c>
      <c r="D491">
        <v>56.9</v>
      </c>
      <c r="E491" s="3">
        <f t="shared" si="55"/>
        <v>73.46350000000001</v>
      </c>
      <c r="F491" s="7">
        <v>41448</v>
      </c>
      <c r="G491">
        <v>38.9</v>
      </c>
      <c r="H491" s="3">
        <f t="shared" si="49"/>
        <v>43.363499999999995</v>
      </c>
      <c r="I491" s="7">
        <v>41478</v>
      </c>
      <c r="J491">
        <v>52.5</v>
      </c>
      <c r="K491" s="3">
        <f t="shared" si="50"/>
        <v>63.997499999999995</v>
      </c>
      <c r="L491" s="7">
        <v>41509</v>
      </c>
      <c r="M491">
        <v>29.5</v>
      </c>
      <c r="N491" s="3">
        <f t="shared" si="51"/>
        <v>29.632499999999997</v>
      </c>
      <c r="O491" s="7">
        <v>41540</v>
      </c>
      <c r="P491">
        <v>60.7</v>
      </c>
      <c r="Q491" s="3">
        <f t="shared" si="52"/>
        <v>85.200500000000005</v>
      </c>
      <c r="R491" s="7">
        <v>41570</v>
      </c>
      <c r="S491">
        <v>15.4</v>
      </c>
      <c r="T491" s="3">
        <f t="shared" si="53"/>
        <v>17.820999999999998</v>
      </c>
    </row>
    <row r="492" spans="2:20" x14ac:dyDescent="0.35">
      <c r="B492">
        <f t="shared" si="54"/>
        <v>2013</v>
      </c>
      <c r="C492" s="7">
        <v>41418</v>
      </c>
      <c r="D492">
        <v>94.6</v>
      </c>
      <c r="E492" s="3">
        <f t="shared" si="55"/>
        <v>134.34899999999999</v>
      </c>
      <c r="F492" s="7">
        <v>41449</v>
      </c>
      <c r="G492">
        <v>37.1</v>
      </c>
      <c r="H492" s="3">
        <f t="shared" si="49"/>
        <v>40.456499999999998</v>
      </c>
      <c r="I492" s="7">
        <v>41479</v>
      </c>
      <c r="J492">
        <v>70.2</v>
      </c>
      <c r="K492" s="3">
        <f t="shared" si="50"/>
        <v>92.582999999999998</v>
      </c>
      <c r="L492" s="7">
        <v>41510</v>
      </c>
      <c r="M492">
        <v>27.5</v>
      </c>
      <c r="N492" s="3">
        <f t="shared" si="51"/>
        <v>26.4025</v>
      </c>
      <c r="O492" s="7">
        <v>41541</v>
      </c>
      <c r="P492">
        <v>58.7</v>
      </c>
      <c r="Q492" s="3">
        <f t="shared" si="52"/>
        <v>81.970500000000001</v>
      </c>
      <c r="R492" s="7">
        <v>41571</v>
      </c>
      <c r="S492">
        <v>15.2</v>
      </c>
      <c r="T492" s="3">
        <f t="shared" si="53"/>
        <v>17.497999999999998</v>
      </c>
    </row>
    <row r="493" spans="2:20" x14ac:dyDescent="0.35">
      <c r="B493">
        <f t="shared" si="54"/>
        <v>2013</v>
      </c>
      <c r="C493" s="7">
        <v>41419</v>
      </c>
      <c r="D493">
        <v>214</v>
      </c>
      <c r="E493" s="3">
        <f t="shared" si="55"/>
        <v>327.18</v>
      </c>
      <c r="F493" s="7">
        <v>41450</v>
      </c>
      <c r="G493">
        <v>35.1</v>
      </c>
      <c r="H493" s="3">
        <f t="shared" si="49"/>
        <v>37.226500000000001</v>
      </c>
      <c r="I493" s="7">
        <v>41480</v>
      </c>
      <c r="J493">
        <v>54.2</v>
      </c>
      <c r="K493" s="3">
        <f t="shared" si="50"/>
        <v>66.742999999999995</v>
      </c>
      <c r="L493" s="7">
        <v>41511</v>
      </c>
      <c r="M493">
        <v>25</v>
      </c>
      <c r="N493" s="3">
        <f t="shared" si="51"/>
        <v>22.364999999999998</v>
      </c>
      <c r="O493" s="7">
        <v>41542</v>
      </c>
      <c r="P493">
        <v>56.2</v>
      </c>
      <c r="Q493" s="3">
        <f t="shared" si="52"/>
        <v>77.933000000000007</v>
      </c>
      <c r="R493" s="7">
        <v>41572</v>
      </c>
      <c r="S493">
        <v>14.7</v>
      </c>
      <c r="T493" s="3">
        <f t="shared" si="53"/>
        <v>16.690499999999997</v>
      </c>
    </row>
    <row r="494" spans="2:20" x14ac:dyDescent="0.35">
      <c r="B494">
        <f t="shared" si="54"/>
        <v>2013</v>
      </c>
      <c r="C494" s="7">
        <v>41420</v>
      </c>
      <c r="D494">
        <v>302</v>
      </c>
      <c r="E494" s="3">
        <f t="shared" si="55"/>
        <v>469.3</v>
      </c>
      <c r="F494" s="7">
        <v>41451</v>
      </c>
      <c r="G494">
        <v>36.5</v>
      </c>
      <c r="H494" s="3">
        <f t="shared" si="49"/>
        <v>39.487499999999997</v>
      </c>
      <c r="I494" s="7">
        <v>41481</v>
      </c>
      <c r="J494">
        <v>200</v>
      </c>
      <c r="K494" s="3">
        <f t="shared" si="50"/>
        <v>302.20999999999998</v>
      </c>
      <c r="L494" s="7">
        <v>41512</v>
      </c>
      <c r="M494">
        <v>22.6</v>
      </c>
      <c r="N494" s="3">
        <f t="shared" si="51"/>
        <v>18.489000000000001</v>
      </c>
      <c r="O494" s="7">
        <v>41543</v>
      </c>
      <c r="P494">
        <v>50.4</v>
      </c>
      <c r="Q494" s="3">
        <f t="shared" si="52"/>
        <v>68.566000000000003</v>
      </c>
      <c r="R494" s="7">
        <v>41573</v>
      </c>
      <c r="S494">
        <v>14.3</v>
      </c>
      <c r="T494" s="3">
        <f t="shared" si="53"/>
        <v>16.044499999999999</v>
      </c>
    </row>
    <row r="495" spans="2:20" x14ac:dyDescent="0.35">
      <c r="B495">
        <f t="shared" si="54"/>
        <v>2013</v>
      </c>
      <c r="C495" s="7">
        <v>41421</v>
      </c>
      <c r="D495">
        <v>249</v>
      </c>
      <c r="E495" s="3">
        <f t="shared" si="55"/>
        <v>383.70499999999998</v>
      </c>
      <c r="F495" s="7">
        <v>41452</v>
      </c>
      <c r="G495">
        <v>35.6</v>
      </c>
      <c r="H495" s="3">
        <f t="shared" si="49"/>
        <v>38.033999999999999</v>
      </c>
      <c r="I495" s="7">
        <v>41482</v>
      </c>
      <c r="J495">
        <v>452</v>
      </c>
      <c r="K495" s="3">
        <f t="shared" si="50"/>
        <v>709.19</v>
      </c>
      <c r="L495" s="7">
        <v>41513</v>
      </c>
      <c r="M495">
        <v>20.5</v>
      </c>
      <c r="N495" s="3">
        <f t="shared" si="51"/>
        <v>15.0975</v>
      </c>
      <c r="O495" s="7">
        <v>41544</v>
      </c>
      <c r="P495">
        <v>45.7</v>
      </c>
      <c r="Q495" s="3">
        <f t="shared" si="52"/>
        <v>60.975500000000011</v>
      </c>
      <c r="R495" s="7">
        <v>41574</v>
      </c>
      <c r="S495">
        <v>15.1</v>
      </c>
      <c r="T495" s="3">
        <f t="shared" si="53"/>
        <v>17.336499999999997</v>
      </c>
    </row>
    <row r="496" spans="2:20" x14ac:dyDescent="0.35">
      <c r="B496">
        <f t="shared" si="54"/>
        <v>2013</v>
      </c>
      <c r="C496" s="7">
        <v>41422</v>
      </c>
      <c r="D496">
        <v>170</v>
      </c>
      <c r="E496" s="3">
        <f t="shared" si="55"/>
        <v>256.12</v>
      </c>
      <c r="F496" s="7">
        <v>41453</v>
      </c>
      <c r="G496">
        <v>46.2</v>
      </c>
      <c r="H496" s="3">
        <f t="shared" si="49"/>
        <v>55.152999999999999</v>
      </c>
      <c r="I496" s="7">
        <v>41483</v>
      </c>
      <c r="J496">
        <v>324</v>
      </c>
      <c r="K496" s="3">
        <f t="shared" si="50"/>
        <v>502.46999999999997</v>
      </c>
      <c r="L496" s="7">
        <v>41514</v>
      </c>
      <c r="M496">
        <v>18.8</v>
      </c>
      <c r="N496" s="3">
        <f t="shared" si="51"/>
        <v>12.352</v>
      </c>
      <c r="O496" s="7">
        <v>41545</v>
      </c>
      <c r="P496">
        <v>41.4</v>
      </c>
      <c r="Q496" s="3">
        <f t="shared" si="52"/>
        <v>54.031000000000006</v>
      </c>
      <c r="R496" s="7">
        <v>41575</v>
      </c>
      <c r="S496">
        <v>15.1</v>
      </c>
      <c r="T496" s="3">
        <f t="shared" si="53"/>
        <v>17.336499999999997</v>
      </c>
    </row>
    <row r="497" spans="2:20" x14ac:dyDescent="0.35">
      <c r="B497">
        <f t="shared" si="54"/>
        <v>2013</v>
      </c>
      <c r="C497" s="7">
        <v>41423</v>
      </c>
      <c r="D497">
        <v>122</v>
      </c>
      <c r="E497" s="3">
        <f t="shared" si="55"/>
        <v>178.6</v>
      </c>
      <c r="F497" s="7">
        <v>41454</v>
      </c>
      <c r="G497">
        <v>69.7</v>
      </c>
      <c r="H497" s="3">
        <f t="shared" si="49"/>
        <v>93.105500000000006</v>
      </c>
      <c r="I497" s="7">
        <v>41484</v>
      </c>
      <c r="J497">
        <v>195</v>
      </c>
      <c r="K497" s="3">
        <f t="shared" si="50"/>
        <v>294.13499999999999</v>
      </c>
      <c r="L497" s="7">
        <v>41515</v>
      </c>
      <c r="M497">
        <v>21</v>
      </c>
      <c r="N497" s="3">
        <f t="shared" si="51"/>
        <v>15.904999999999998</v>
      </c>
      <c r="O497" s="7">
        <v>41546</v>
      </c>
      <c r="P497">
        <v>37</v>
      </c>
      <c r="Q497" s="3">
        <f t="shared" si="52"/>
        <v>46.925000000000004</v>
      </c>
      <c r="R497" s="7">
        <v>41576</v>
      </c>
      <c r="S497">
        <v>14.2</v>
      </c>
      <c r="T497" s="3">
        <f t="shared" si="53"/>
        <v>15.882999999999999</v>
      </c>
    </row>
    <row r="498" spans="2:20" x14ac:dyDescent="0.35">
      <c r="B498">
        <f t="shared" si="54"/>
        <v>2013</v>
      </c>
      <c r="C498" s="7">
        <v>41424</v>
      </c>
      <c r="D498">
        <v>107</v>
      </c>
      <c r="E498" s="3">
        <f t="shared" si="55"/>
        <v>154.375</v>
      </c>
      <c r="F498" s="7">
        <v>41455</v>
      </c>
      <c r="G498">
        <v>67.7</v>
      </c>
      <c r="H498" s="3">
        <f t="shared" si="49"/>
        <v>89.875500000000017</v>
      </c>
      <c r="I498" s="7">
        <v>41485</v>
      </c>
      <c r="J498">
        <v>130</v>
      </c>
      <c r="K498" s="3">
        <f t="shared" si="50"/>
        <v>189.16</v>
      </c>
      <c r="L498" s="7">
        <v>41516</v>
      </c>
      <c r="M498">
        <v>20.8</v>
      </c>
      <c r="N498" s="3">
        <f t="shared" si="51"/>
        <v>15.581999999999997</v>
      </c>
      <c r="O498" s="7">
        <v>41547</v>
      </c>
      <c r="P498">
        <v>33.9</v>
      </c>
      <c r="Q498" s="3">
        <f t="shared" si="52"/>
        <v>41.918500000000002</v>
      </c>
      <c r="R498" s="7">
        <v>41577</v>
      </c>
      <c r="S498">
        <v>13.9</v>
      </c>
      <c r="T498" s="3">
        <f t="shared" si="53"/>
        <v>15.398499999999999</v>
      </c>
    </row>
    <row r="499" spans="2:20" x14ac:dyDescent="0.35">
      <c r="B499">
        <f t="shared" si="54"/>
        <v>2013</v>
      </c>
      <c r="C499" s="7">
        <v>41425</v>
      </c>
      <c r="D499">
        <v>91.9</v>
      </c>
      <c r="E499" s="3">
        <f t="shared" si="55"/>
        <v>129.98849999999999</v>
      </c>
      <c r="H499" s="3" t="str">
        <f t="shared" si="49"/>
        <v/>
      </c>
      <c r="I499" s="7">
        <v>41486</v>
      </c>
      <c r="J499">
        <v>93.5</v>
      </c>
      <c r="K499" s="3">
        <f t="shared" si="50"/>
        <v>130.21250000000001</v>
      </c>
      <c r="L499" s="7">
        <v>41517</v>
      </c>
      <c r="M499">
        <v>23.6</v>
      </c>
      <c r="N499" s="3">
        <f t="shared" si="51"/>
        <v>20.104000000000003</v>
      </c>
      <c r="Q499" s="3" t="str">
        <f t="shared" si="52"/>
        <v/>
      </c>
      <c r="R499" s="7">
        <v>41578</v>
      </c>
      <c r="S499">
        <v>13.8</v>
      </c>
      <c r="T499" s="3">
        <f t="shared" si="53"/>
        <v>15.237000000000002</v>
      </c>
    </row>
    <row r="500" spans="2:20" x14ac:dyDescent="0.35">
      <c r="B500">
        <f t="shared" si="54"/>
        <v>2014</v>
      </c>
      <c r="C500" s="7">
        <v>41760</v>
      </c>
      <c r="D500">
        <v>147</v>
      </c>
      <c r="E500" s="3">
        <f t="shared" si="55"/>
        <v>218.97499999999999</v>
      </c>
      <c r="F500" s="7">
        <v>41791</v>
      </c>
      <c r="G500">
        <v>344</v>
      </c>
      <c r="H500" s="3">
        <f t="shared" si="49"/>
        <v>536.09999999999991</v>
      </c>
      <c r="I500" s="7">
        <v>41821</v>
      </c>
      <c r="J500">
        <v>33.5</v>
      </c>
      <c r="K500" s="3">
        <f t="shared" si="50"/>
        <v>33.3125</v>
      </c>
      <c r="L500" s="7">
        <v>41852</v>
      </c>
      <c r="M500">
        <v>25.2</v>
      </c>
      <c r="N500" s="3">
        <f t="shared" si="51"/>
        <v>22.687999999999999</v>
      </c>
      <c r="O500" s="7">
        <v>41883</v>
      </c>
      <c r="P500">
        <v>16.3</v>
      </c>
      <c r="Q500" s="3">
        <f t="shared" si="52"/>
        <v>13.4945</v>
      </c>
      <c r="R500" s="7">
        <v>41913</v>
      </c>
      <c r="S500">
        <v>6.86</v>
      </c>
      <c r="T500" s="3">
        <f t="shared" si="53"/>
        <v>4.028900000000001</v>
      </c>
    </row>
    <row r="501" spans="2:20" x14ac:dyDescent="0.35">
      <c r="B501">
        <f t="shared" si="54"/>
        <v>2014</v>
      </c>
      <c r="C501" s="7">
        <v>41761</v>
      </c>
      <c r="D501">
        <v>176</v>
      </c>
      <c r="E501" s="3">
        <f t="shared" si="55"/>
        <v>265.81</v>
      </c>
      <c r="F501" s="7">
        <v>41792</v>
      </c>
      <c r="G501">
        <v>176</v>
      </c>
      <c r="H501" s="3">
        <f t="shared" si="49"/>
        <v>264.78000000000003</v>
      </c>
      <c r="I501" s="7">
        <v>41822</v>
      </c>
      <c r="J501">
        <v>29</v>
      </c>
      <c r="K501" s="3">
        <f t="shared" si="50"/>
        <v>26.045000000000002</v>
      </c>
      <c r="L501" s="7">
        <v>41853</v>
      </c>
      <c r="M501">
        <v>23.9</v>
      </c>
      <c r="N501" s="3">
        <f t="shared" si="51"/>
        <v>20.588499999999993</v>
      </c>
      <c r="O501" s="7">
        <v>41884</v>
      </c>
      <c r="P501">
        <v>19</v>
      </c>
      <c r="Q501" s="3">
        <f t="shared" si="52"/>
        <v>17.854999999999997</v>
      </c>
      <c r="R501" s="7">
        <v>41914</v>
      </c>
      <c r="S501">
        <v>6.62</v>
      </c>
      <c r="T501" s="3">
        <f t="shared" si="53"/>
        <v>3.6413000000000002</v>
      </c>
    </row>
    <row r="502" spans="2:20" x14ac:dyDescent="0.35">
      <c r="B502">
        <f t="shared" si="54"/>
        <v>2014</v>
      </c>
      <c r="C502" s="7">
        <v>41762</v>
      </c>
      <c r="D502">
        <v>164</v>
      </c>
      <c r="E502" s="3">
        <f t="shared" si="55"/>
        <v>246.43</v>
      </c>
      <c r="F502" s="7">
        <v>41793</v>
      </c>
      <c r="G502">
        <v>110</v>
      </c>
      <c r="H502" s="3">
        <f t="shared" si="49"/>
        <v>158.19</v>
      </c>
      <c r="I502" s="7">
        <v>41823</v>
      </c>
      <c r="J502">
        <v>26.2</v>
      </c>
      <c r="K502" s="3">
        <f t="shared" si="50"/>
        <v>21.522999999999996</v>
      </c>
      <c r="L502" s="7">
        <v>41854</v>
      </c>
      <c r="M502">
        <v>22.7</v>
      </c>
      <c r="N502" s="3">
        <f t="shared" si="51"/>
        <v>18.650499999999997</v>
      </c>
      <c r="O502" s="7">
        <v>41885</v>
      </c>
      <c r="P502">
        <v>15.4</v>
      </c>
      <c r="Q502" s="3">
        <f t="shared" si="52"/>
        <v>12.040999999999999</v>
      </c>
      <c r="R502" s="7">
        <v>41915</v>
      </c>
      <c r="S502">
        <v>6.22</v>
      </c>
      <c r="T502" s="3">
        <f t="shared" si="53"/>
        <v>2.9952999999999994</v>
      </c>
    </row>
    <row r="503" spans="2:20" x14ac:dyDescent="0.35">
      <c r="B503">
        <f t="shared" si="54"/>
        <v>2014</v>
      </c>
      <c r="C503" s="7">
        <v>41763</v>
      </c>
      <c r="D503">
        <v>146</v>
      </c>
      <c r="E503" s="3">
        <f t="shared" si="55"/>
        <v>217.35999999999999</v>
      </c>
      <c r="F503" s="7">
        <v>41794</v>
      </c>
      <c r="G503">
        <v>79.8</v>
      </c>
      <c r="H503" s="3">
        <f t="shared" si="49"/>
        <v>109.41699999999997</v>
      </c>
      <c r="I503" s="7">
        <v>41824</v>
      </c>
      <c r="J503">
        <v>24.5</v>
      </c>
      <c r="K503" s="3">
        <f t="shared" si="50"/>
        <v>18.777500000000003</v>
      </c>
      <c r="L503" s="7">
        <v>41855</v>
      </c>
      <c r="M503">
        <v>21.3</v>
      </c>
      <c r="N503" s="3">
        <f t="shared" si="51"/>
        <v>16.389500000000002</v>
      </c>
      <c r="O503" s="7">
        <v>41886</v>
      </c>
      <c r="P503">
        <v>13.7</v>
      </c>
      <c r="Q503" s="3">
        <f t="shared" si="52"/>
        <v>9.2954999999999988</v>
      </c>
      <c r="R503" s="7">
        <v>41916</v>
      </c>
      <c r="S503">
        <v>6.59</v>
      </c>
      <c r="T503" s="3">
        <f t="shared" si="53"/>
        <v>3.5928499999999994</v>
      </c>
    </row>
    <row r="504" spans="2:20" x14ac:dyDescent="0.35">
      <c r="B504">
        <f t="shared" si="54"/>
        <v>2014</v>
      </c>
      <c r="C504" s="7">
        <v>41764</v>
      </c>
      <c r="D504">
        <v>147</v>
      </c>
      <c r="E504" s="3">
        <f t="shared" si="55"/>
        <v>218.97499999999999</v>
      </c>
      <c r="F504" s="7">
        <v>41795</v>
      </c>
      <c r="G504">
        <v>69</v>
      </c>
      <c r="H504" s="3">
        <f t="shared" si="49"/>
        <v>91.974999999999994</v>
      </c>
      <c r="I504" s="7">
        <v>41825</v>
      </c>
      <c r="J504">
        <v>145</v>
      </c>
      <c r="K504" s="3">
        <f t="shared" si="50"/>
        <v>213.38500000000002</v>
      </c>
      <c r="L504" s="7">
        <v>41856</v>
      </c>
      <c r="M504">
        <v>20.2</v>
      </c>
      <c r="N504" s="3">
        <f t="shared" si="51"/>
        <v>14.612999999999996</v>
      </c>
      <c r="O504" s="7">
        <v>41887</v>
      </c>
      <c r="P504">
        <v>12.4</v>
      </c>
      <c r="Q504" s="3">
        <f t="shared" si="52"/>
        <v>7.1959999999999997</v>
      </c>
      <c r="R504" s="7">
        <v>41917</v>
      </c>
      <c r="S504">
        <v>12.3</v>
      </c>
      <c r="T504" s="3">
        <f t="shared" si="53"/>
        <v>12.814499999999999</v>
      </c>
    </row>
    <row r="505" spans="2:20" x14ac:dyDescent="0.35">
      <c r="B505">
        <f t="shared" si="54"/>
        <v>2014</v>
      </c>
      <c r="C505" s="7">
        <v>41765</v>
      </c>
      <c r="D505">
        <v>135</v>
      </c>
      <c r="E505" s="3">
        <f t="shared" si="55"/>
        <v>199.595</v>
      </c>
      <c r="F505" s="7">
        <v>41796</v>
      </c>
      <c r="G505">
        <v>121</v>
      </c>
      <c r="H505" s="3">
        <f t="shared" si="49"/>
        <v>175.95499999999998</v>
      </c>
      <c r="I505" s="7">
        <v>41826</v>
      </c>
      <c r="J505">
        <v>257</v>
      </c>
      <c r="K505" s="3">
        <f t="shared" si="50"/>
        <v>394.26499999999999</v>
      </c>
      <c r="L505" s="7">
        <v>41857</v>
      </c>
      <c r="M505">
        <v>19.7</v>
      </c>
      <c r="N505" s="3">
        <f t="shared" si="51"/>
        <v>13.805499999999999</v>
      </c>
      <c r="O505" s="7">
        <v>41888</v>
      </c>
      <c r="P505">
        <v>11.7</v>
      </c>
      <c r="Q505" s="3">
        <f t="shared" si="52"/>
        <v>6.0654999999999983</v>
      </c>
      <c r="R505" s="7">
        <v>41918</v>
      </c>
      <c r="S505">
        <v>10.8</v>
      </c>
      <c r="T505" s="3">
        <f t="shared" si="53"/>
        <v>10.391999999999999</v>
      </c>
    </row>
    <row r="506" spans="2:20" x14ac:dyDescent="0.35">
      <c r="B506">
        <f t="shared" si="54"/>
        <v>2014</v>
      </c>
      <c r="C506" s="7">
        <v>41766</v>
      </c>
      <c r="D506">
        <v>117</v>
      </c>
      <c r="E506" s="3">
        <f t="shared" si="55"/>
        <v>170.52500000000001</v>
      </c>
      <c r="F506" s="7">
        <v>41797</v>
      </c>
      <c r="G506">
        <v>153</v>
      </c>
      <c r="H506" s="3">
        <f t="shared" si="49"/>
        <v>227.63499999999999</v>
      </c>
      <c r="I506" s="7">
        <v>41827</v>
      </c>
      <c r="J506">
        <v>198</v>
      </c>
      <c r="K506" s="3">
        <f t="shared" si="50"/>
        <v>298.97999999999996</v>
      </c>
      <c r="L506" s="7">
        <v>41858</v>
      </c>
      <c r="M506">
        <v>19.899999999999999</v>
      </c>
      <c r="N506" s="3">
        <f t="shared" si="51"/>
        <v>14.128499999999999</v>
      </c>
      <c r="O506" s="7">
        <v>41889</v>
      </c>
      <c r="P506">
        <v>13.3</v>
      </c>
      <c r="Q506" s="3">
        <f t="shared" si="52"/>
        <v>8.6495000000000015</v>
      </c>
      <c r="R506" s="7">
        <v>41919</v>
      </c>
      <c r="S506">
        <v>9.1999999999999993</v>
      </c>
      <c r="T506" s="3">
        <f t="shared" si="53"/>
        <v>7.8079999999999989</v>
      </c>
    </row>
    <row r="507" spans="2:20" x14ac:dyDescent="0.35">
      <c r="B507">
        <f t="shared" si="54"/>
        <v>2014</v>
      </c>
      <c r="C507" s="7">
        <v>41767</v>
      </c>
      <c r="D507">
        <v>101</v>
      </c>
      <c r="E507" s="3">
        <f t="shared" si="55"/>
        <v>144.685</v>
      </c>
      <c r="F507" s="7">
        <v>41798</v>
      </c>
      <c r="G507">
        <v>130</v>
      </c>
      <c r="H507" s="3">
        <f t="shared" si="49"/>
        <v>190.48999999999998</v>
      </c>
      <c r="I507" s="7">
        <v>41828</v>
      </c>
      <c r="J507">
        <v>126</v>
      </c>
      <c r="K507" s="3">
        <f t="shared" si="50"/>
        <v>182.70000000000002</v>
      </c>
      <c r="L507" s="7">
        <v>41859</v>
      </c>
      <c r="M507">
        <v>21.3</v>
      </c>
      <c r="N507" s="3">
        <f t="shared" si="51"/>
        <v>16.389500000000002</v>
      </c>
      <c r="O507" s="7">
        <v>41890</v>
      </c>
      <c r="P507">
        <v>12.1</v>
      </c>
      <c r="Q507" s="3">
        <f t="shared" si="52"/>
        <v>6.7114999999999991</v>
      </c>
      <c r="R507" s="7">
        <v>41920</v>
      </c>
      <c r="S507">
        <v>10</v>
      </c>
      <c r="T507" s="3">
        <f t="shared" si="53"/>
        <v>9.0999999999999979</v>
      </c>
    </row>
    <row r="508" spans="2:20" x14ac:dyDescent="0.35">
      <c r="B508">
        <f t="shared" si="54"/>
        <v>2014</v>
      </c>
      <c r="C508" s="7">
        <v>41768</v>
      </c>
      <c r="D508">
        <v>86.9</v>
      </c>
      <c r="E508" s="3">
        <f t="shared" si="55"/>
        <v>121.9135</v>
      </c>
      <c r="F508" s="7">
        <v>41799</v>
      </c>
      <c r="G508">
        <v>95.4</v>
      </c>
      <c r="H508" s="3">
        <f t="shared" si="49"/>
        <v>134.61099999999999</v>
      </c>
      <c r="I508" s="7">
        <v>41829</v>
      </c>
      <c r="J508">
        <v>83.7</v>
      </c>
      <c r="K508" s="3">
        <f t="shared" si="50"/>
        <v>114.38550000000001</v>
      </c>
      <c r="L508" s="7">
        <v>41860</v>
      </c>
      <c r="M508">
        <v>22.2</v>
      </c>
      <c r="N508" s="3">
        <f t="shared" si="51"/>
        <v>17.843</v>
      </c>
      <c r="O508" s="7">
        <v>41891</v>
      </c>
      <c r="P508">
        <v>11.2</v>
      </c>
      <c r="Q508" s="3">
        <f t="shared" si="52"/>
        <v>5.2579999999999973</v>
      </c>
      <c r="R508" s="7">
        <v>41921</v>
      </c>
      <c r="S508">
        <v>11.4</v>
      </c>
      <c r="T508" s="3">
        <f t="shared" si="53"/>
        <v>11.361000000000001</v>
      </c>
    </row>
    <row r="509" spans="2:20" x14ac:dyDescent="0.35">
      <c r="B509">
        <f t="shared" si="54"/>
        <v>2014</v>
      </c>
      <c r="C509" s="7">
        <v>41769</v>
      </c>
      <c r="D509">
        <v>85.8</v>
      </c>
      <c r="E509" s="3">
        <f t="shared" si="55"/>
        <v>120.137</v>
      </c>
      <c r="F509" s="7">
        <v>41800</v>
      </c>
      <c r="G509">
        <v>72.2</v>
      </c>
      <c r="H509" s="3">
        <f t="shared" si="49"/>
        <v>97.143000000000001</v>
      </c>
      <c r="I509" s="7">
        <v>41830</v>
      </c>
      <c r="J509">
        <v>61.4</v>
      </c>
      <c r="K509" s="3">
        <f t="shared" si="50"/>
        <v>78.371000000000009</v>
      </c>
      <c r="L509" s="7">
        <v>41861</v>
      </c>
      <c r="M509">
        <v>19</v>
      </c>
      <c r="N509" s="3">
        <f t="shared" si="51"/>
        <v>12.674999999999997</v>
      </c>
      <c r="O509" s="7">
        <v>41892</v>
      </c>
      <c r="P509">
        <v>10.5</v>
      </c>
      <c r="Q509" s="3">
        <f t="shared" si="52"/>
        <v>4.1274999999999995</v>
      </c>
      <c r="R509" s="7">
        <v>41922</v>
      </c>
      <c r="S509">
        <v>10.199999999999999</v>
      </c>
      <c r="T509" s="3">
        <f t="shared" si="53"/>
        <v>9.4229999999999983</v>
      </c>
    </row>
    <row r="510" spans="2:20" x14ac:dyDescent="0.35">
      <c r="B510">
        <f t="shared" si="54"/>
        <v>2014</v>
      </c>
      <c r="C510" s="7">
        <v>41770</v>
      </c>
      <c r="D510">
        <v>89.7</v>
      </c>
      <c r="E510" s="3">
        <f t="shared" si="55"/>
        <v>126.43549999999999</v>
      </c>
      <c r="F510" s="7">
        <v>41801</v>
      </c>
      <c r="G510">
        <v>59.5</v>
      </c>
      <c r="H510" s="3">
        <f t="shared" si="49"/>
        <v>76.632499999999993</v>
      </c>
      <c r="I510" s="7">
        <v>41831</v>
      </c>
      <c r="J510">
        <v>48.4</v>
      </c>
      <c r="K510" s="3">
        <f t="shared" si="50"/>
        <v>57.375999999999998</v>
      </c>
      <c r="L510" s="7">
        <v>41862</v>
      </c>
      <c r="M510">
        <v>17.3</v>
      </c>
      <c r="N510" s="3">
        <f t="shared" si="51"/>
        <v>9.9295000000000009</v>
      </c>
      <c r="O510" s="7">
        <v>41893</v>
      </c>
      <c r="P510">
        <v>10.6</v>
      </c>
      <c r="Q510" s="3">
        <f t="shared" si="52"/>
        <v>4.2889999999999997</v>
      </c>
      <c r="R510" s="7">
        <v>41923</v>
      </c>
      <c r="S510">
        <v>9.26</v>
      </c>
      <c r="T510" s="3">
        <f t="shared" si="53"/>
        <v>7.9049000000000005</v>
      </c>
    </row>
    <row r="511" spans="2:20" x14ac:dyDescent="0.35">
      <c r="B511">
        <f t="shared" si="54"/>
        <v>2014</v>
      </c>
      <c r="C511" s="7">
        <v>41771</v>
      </c>
      <c r="D511">
        <v>81.599999999999994</v>
      </c>
      <c r="E511" s="3">
        <f t="shared" si="55"/>
        <v>113.35399999999998</v>
      </c>
      <c r="F511" s="7">
        <v>41802</v>
      </c>
      <c r="G511">
        <v>51</v>
      </c>
      <c r="H511" s="3">
        <f t="shared" si="49"/>
        <v>62.904999999999994</v>
      </c>
      <c r="I511" s="7">
        <v>41832</v>
      </c>
      <c r="J511">
        <v>41.4</v>
      </c>
      <c r="K511" s="3">
        <f t="shared" si="50"/>
        <v>46.071000000000005</v>
      </c>
      <c r="L511" s="7">
        <v>41863</v>
      </c>
      <c r="M511">
        <v>16.3</v>
      </c>
      <c r="N511" s="3">
        <f t="shared" si="51"/>
        <v>8.3144999999999989</v>
      </c>
      <c r="O511" s="7">
        <v>41894</v>
      </c>
      <c r="P511">
        <v>11.1</v>
      </c>
      <c r="Q511" s="3">
        <f t="shared" si="52"/>
        <v>5.0965000000000007</v>
      </c>
      <c r="R511" s="7">
        <v>41924</v>
      </c>
      <c r="S511">
        <v>8.91</v>
      </c>
      <c r="T511" s="3">
        <f t="shared" si="53"/>
        <v>7.3396499999999998</v>
      </c>
    </row>
    <row r="512" spans="2:20" x14ac:dyDescent="0.35">
      <c r="B512">
        <f t="shared" si="54"/>
        <v>2014</v>
      </c>
      <c r="C512" s="7">
        <v>41772</v>
      </c>
      <c r="D512">
        <v>74.599999999999994</v>
      </c>
      <c r="E512" s="3">
        <f t="shared" si="55"/>
        <v>102.04899999999998</v>
      </c>
      <c r="F512" s="7">
        <v>41803</v>
      </c>
      <c r="G512">
        <v>47</v>
      </c>
      <c r="H512" s="3">
        <f t="shared" si="49"/>
        <v>56.445</v>
      </c>
      <c r="I512" s="7">
        <v>41833</v>
      </c>
      <c r="J512">
        <v>35.5</v>
      </c>
      <c r="K512" s="3">
        <f t="shared" si="50"/>
        <v>36.542500000000004</v>
      </c>
      <c r="L512" s="7">
        <v>41864</v>
      </c>
      <c r="M512">
        <v>16.399999999999999</v>
      </c>
      <c r="N512" s="3">
        <f t="shared" si="51"/>
        <v>8.4759999999999955</v>
      </c>
      <c r="O512" s="7">
        <v>41895</v>
      </c>
      <c r="P512">
        <v>10.5</v>
      </c>
      <c r="Q512" s="3">
        <f t="shared" si="52"/>
        <v>4.1274999999999995</v>
      </c>
      <c r="R512" s="7">
        <v>41925</v>
      </c>
      <c r="S512">
        <v>8.48</v>
      </c>
      <c r="T512" s="3">
        <f t="shared" si="53"/>
        <v>6.6452</v>
      </c>
    </row>
    <row r="513" spans="2:20" x14ac:dyDescent="0.35">
      <c r="B513">
        <f t="shared" si="54"/>
        <v>2014</v>
      </c>
      <c r="C513" s="7">
        <v>41773</v>
      </c>
      <c r="D513">
        <v>67.8</v>
      </c>
      <c r="E513" s="3">
        <f t="shared" si="55"/>
        <v>91.067000000000007</v>
      </c>
      <c r="F513" s="7">
        <v>41804</v>
      </c>
      <c r="G513">
        <v>99.4</v>
      </c>
      <c r="H513" s="3">
        <f t="shared" si="49"/>
        <v>141.071</v>
      </c>
      <c r="I513" s="7">
        <v>41834</v>
      </c>
      <c r="J513">
        <v>36.1</v>
      </c>
      <c r="K513" s="3">
        <f t="shared" si="50"/>
        <v>37.511500000000005</v>
      </c>
      <c r="L513" s="7">
        <v>41865</v>
      </c>
      <c r="M513">
        <v>40.200000000000003</v>
      </c>
      <c r="N513" s="3">
        <f t="shared" si="51"/>
        <v>46.912999999999997</v>
      </c>
      <c r="O513" s="7">
        <v>41896</v>
      </c>
      <c r="P513">
        <v>10.3</v>
      </c>
      <c r="Q513" s="3">
        <f t="shared" si="52"/>
        <v>3.8045000000000027</v>
      </c>
      <c r="R513" s="7">
        <v>41926</v>
      </c>
      <c r="S513">
        <v>8.14</v>
      </c>
      <c r="T513" s="3">
        <f t="shared" si="53"/>
        <v>6.0961000000000007</v>
      </c>
    </row>
    <row r="514" spans="2:20" x14ac:dyDescent="0.35">
      <c r="B514">
        <f t="shared" si="54"/>
        <v>2014</v>
      </c>
      <c r="C514" s="7">
        <v>41774</v>
      </c>
      <c r="D514">
        <v>64.2</v>
      </c>
      <c r="E514" s="3">
        <f t="shared" si="55"/>
        <v>85.253000000000014</v>
      </c>
      <c r="F514" s="7">
        <v>41805</v>
      </c>
      <c r="G514">
        <v>102</v>
      </c>
      <c r="H514" s="3">
        <f t="shared" si="49"/>
        <v>145.26999999999998</v>
      </c>
      <c r="I514" s="7">
        <v>41835</v>
      </c>
      <c r="J514">
        <v>49.9</v>
      </c>
      <c r="K514" s="3">
        <f t="shared" si="50"/>
        <v>59.798499999999997</v>
      </c>
      <c r="L514" s="7">
        <v>41866</v>
      </c>
      <c r="M514">
        <v>42</v>
      </c>
      <c r="N514" s="3">
        <f t="shared" si="51"/>
        <v>49.819999999999993</v>
      </c>
      <c r="O514" s="7">
        <v>41897</v>
      </c>
      <c r="P514">
        <v>9.75</v>
      </c>
      <c r="Q514" s="3">
        <f t="shared" si="52"/>
        <v>2.9162499999999998</v>
      </c>
      <c r="R514" s="7">
        <v>41927</v>
      </c>
      <c r="S514">
        <v>8.1199999999999992</v>
      </c>
      <c r="T514" s="3">
        <f t="shared" si="53"/>
        <v>6.0637999999999996</v>
      </c>
    </row>
    <row r="515" spans="2:20" x14ac:dyDescent="0.35">
      <c r="B515">
        <f t="shared" si="54"/>
        <v>2014</v>
      </c>
      <c r="C515" s="7">
        <v>41775</v>
      </c>
      <c r="D515">
        <v>61.4</v>
      </c>
      <c r="E515" s="3">
        <f t="shared" si="55"/>
        <v>80.730999999999995</v>
      </c>
      <c r="F515" s="7">
        <v>41806</v>
      </c>
      <c r="G515">
        <v>82.9</v>
      </c>
      <c r="H515" s="3">
        <f t="shared" si="49"/>
        <v>114.42349999999999</v>
      </c>
      <c r="I515" s="7">
        <v>41836</v>
      </c>
      <c r="J515">
        <v>101</v>
      </c>
      <c r="K515" s="3">
        <f t="shared" si="50"/>
        <v>142.32500000000002</v>
      </c>
      <c r="L515" s="7">
        <v>41867</v>
      </c>
      <c r="M515">
        <v>35.200000000000003</v>
      </c>
      <c r="N515" s="3">
        <f t="shared" si="51"/>
        <v>38.838000000000008</v>
      </c>
      <c r="O515" s="7">
        <v>41898</v>
      </c>
      <c r="P515">
        <v>9.51</v>
      </c>
      <c r="Q515" s="3">
        <f t="shared" si="52"/>
        <v>2.528649999999999</v>
      </c>
      <c r="R515" s="7">
        <v>41928</v>
      </c>
      <c r="S515">
        <v>8.08</v>
      </c>
      <c r="T515" s="3">
        <f t="shared" si="53"/>
        <v>5.999200000000001</v>
      </c>
    </row>
    <row r="516" spans="2:20" x14ac:dyDescent="0.35">
      <c r="B516">
        <f t="shared" si="54"/>
        <v>2014</v>
      </c>
      <c r="C516" s="7">
        <v>41776</v>
      </c>
      <c r="D516">
        <v>60.9</v>
      </c>
      <c r="E516" s="3">
        <f t="shared" si="55"/>
        <v>79.92349999999999</v>
      </c>
      <c r="F516" s="7">
        <v>41807</v>
      </c>
      <c r="G516">
        <v>62.3</v>
      </c>
      <c r="H516" s="3">
        <f t="shared" ref="H516:H579" si="56">IF(ISBLANK(G516),"",(G516*H$3)+H$2)</f>
        <v>81.154499999999985</v>
      </c>
      <c r="I516" s="7">
        <v>41837</v>
      </c>
      <c r="J516">
        <v>163</v>
      </c>
      <c r="K516" s="3">
        <f t="shared" ref="K516:K579" si="57">IF(ISBLANK(J516),"",(J516*K$3)+K$2)</f>
        <v>242.45500000000001</v>
      </c>
      <c r="L516" s="7">
        <v>41868</v>
      </c>
      <c r="M516">
        <v>31.3</v>
      </c>
      <c r="N516" s="3">
        <f t="shared" ref="N516:N579" si="58">IF(ISBLANK(M516),"",(M516*N$3)+N$2)</f>
        <v>32.539500000000004</v>
      </c>
      <c r="O516" s="7">
        <v>41899</v>
      </c>
      <c r="P516">
        <v>9.25</v>
      </c>
      <c r="Q516" s="3">
        <f t="shared" ref="Q516:Q579" si="59">IF(ISBLANK(P516),"",(P516*Q$3)+Q$2)</f>
        <v>2.1087500000000006</v>
      </c>
      <c r="R516" s="7">
        <v>41929</v>
      </c>
      <c r="S516">
        <v>70.3</v>
      </c>
      <c r="T516" s="3">
        <f t="shared" ref="T516:T579" si="60">IF(ISBLANK(S516),"",(S516*T$3)+T$2)</f>
        <v>106.4845</v>
      </c>
    </row>
    <row r="517" spans="2:20" x14ac:dyDescent="0.35">
      <c r="B517">
        <f t="shared" ref="B517:B580" si="61">YEAR(L517)</f>
        <v>2014</v>
      </c>
      <c r="C517" s="7">
        <v>41777</v>
      </c>
      <c r="D517">
        <v>76.3</v>
      </c>
      <c r="E517" s="3">
        <f t="shared" ref="E517:E580" si="62">IF(ISBLANK(D517),"",(D517*E$3)+E$2)</f>
        <v>104.7945</v>
      </c>
      <c r="F517" s="7">
        <v>41808</v>
      </c>
      <c r="G517">
        <v>64</v>
      </c>
      <c r="H517" s="3">
        <f t="shared" si="56"/>
        <v>83.9</v>
      </c>
      <c r="I517" s="7">
        <v>41838</v>
      </c>
      <c r="J517">
        <v>139</v>
      </c>
      <c r="K517" s="3">
        <f t="shared" si="57"/>
        <v>203.69499999999999</v>
      </c>
      <c r="L517" s="7">
        <v>41869</v>
      </c>
      <c r="M517">
        <v>28.2</v>
      </c>
      <c r="N517" s="3">
        <f t="shared" si="58"/>
        <v>27.532999999999998</v>
      </c>
      <c r="O517" s="7">
        <v>41900</v>
      </c>
      <c r="P517">
        <v>8.84</v>
      </c>
      <c r="Q517" s="3">
        <f t="shared" si="59"/>
        <v>1.4466000000000001</v>
      </c>
      <c r="R517" s="7">
        <v>41930</v>
      </c>
      <c r="S517">
        <v>71.8</v>
      </c>
      <c r="T517" s="3">
        <f t="shared" si="60"/>
        <v>108.907</v>
      </c>
    </row>
    <row r="518" spans="2:20" x14ac:dyDescent="0.35">
      <c r="B518">
        <f t="shared" si="61"/>
        <v>2014</v>
      </c>
      <c r="C518" s="7">
        <v>41778</v>
      </c>
      <c r="D518">
        <v>112</v>
      </c>
      <c r="E518" s="3">
        <f t="shared" si="62"/>
        <v>162.44999999999999</v>
      </c>
      <c r="F518" s="7">
        <v>41809</v>
      </c>
      <c r="G518">
        <v>62.8</v>
      </c>
      <c r="H518" s="3">
        <f t="shared" si="56"/>
        <v>81.961999999999989</v>
      </c>
      <c r="I518" s="7">
        <v>41839</v>
      </c>
      <c r="J518">
        <v>95.3</v>
      </c>
      <c r="K518" s="3">
        <f t="shared" si="57"/>
        <v>133.11950000000002</v>
      </c>
      <c r="L518" s="7">
        <v>41870</v>
      </c>
      <c r="M518">
        <v>24.9</v>
      </c>
      <c r="N518" s="3">
        <f t="shared" si="58"/>
        <v>22.203499999999995</v>
      </c>
      <c r="O518" s="7">
        <v>41901</v>
      </c>
      <c r="P518">
        <v>8.8800000000000008</v>
      </c>
      <c r="Q518" s="3">
        <f t="shared" si="59"/>
        <v>1.5112000000000005</v>
      </c>
      <c r="R518" s="7">
        <v>41931</v>
      </c>
      <c r="S518">
        <v>63.4</v>
      </c>
      <c r="T518" s="3">
        <f t="shared" si="60"/>
        <v>95.340999999999994</v>
      </c>
    </row>
    <row r="519" spans="2:20" x14ac:dyDescent="0.35">
      <c r="B519">
        <f t="shared" si="61"/>
        <v>2014</v>
      </c>
      <c r="C519" s="7">
        <v>41779</v>
      </c>
      <c r="D519">
        <v>127</v>
      </c>
      <c r="E519" s="3">
        <f t="shared" si="62"/>
        <v>186.67499999999998</v>
      </c>
      <c r="F519" s="7">
        <v>41810</v>
      </c>
      <c r="G519">
        <v>53.6</v>
      </c>
      <c r="H519" s="3">
        <f t="shared" si="56"/>
        <v>67.104000000000013</v>
      </c>
      <c r="I519" s="7">
        <v>41840</v>
      </c>
      <c r="J519">
        <v>68.2</v>
      </c>
      <c r="K519" s="3">
        <f t="shared" si="57"/>
        <v>89.353000000000009</v>
      </c>
      <c r="L519" s="7">
        <v>41871</v>
      </c>
      <c r="M519">
        <v>21.9</v>
      </c>
      <c r="N519" s="3">
        <f t="shared" si="58"/>
        <v>17.358499999999996</v>
      </c>
      <c r="O519" s="7">
        <v>41902</v>
      </c>
      <c r="P519">
        <v>8.5</v>
      </c>
      <c r="Q519" s="3">
        <f t="shared" si="59"/>
        <v>0.89749999999999908</v>
      </c>
      <c r="R519" s="7">
        <v>41932</v>
      </c>
      <c r="S519">
        <v>49.5</v>
      </c>
      <c r="T519" s="3">
        <f t="shared" si="60"/>
        <v>72.892499999999998</v>
      </c>
    </row>
    <row r="520" spans="2:20" x14ac:dyDescent="0.35">
      <c r="B520">
        <f t="shared" si="61"/>
        <v>2014</v>
      </c>
      <c r="C520" s="7">
        <v>41780</v>
      </c>
      <c r="D520">
        <v>118</v>
      </c>
      <c r="E520" s="3">
        <f t="shared" si="62"/>
        <v>172.14</v>
      </c>
      <c r="F520" s="7">
        <v>41811</v>
      </c>
      <c r="G520">
        <v>45.4</v>
      </c>
      <c r="H520" s="3">
        <f t="shared" si="56"/>
        <v>53.860999999999997</v>
      </c>
      <c r="I520" s="7">
        <v>41841</v>
      </c>
      <c r="J520">
        <v>53.1</v>
      </c>
      <c r="K520" s="3">
        <f t="shared" si="57"/>
        <v>64.966499999999996</v>
      </c>
      <c r="L520" s="7">
        <v>41872</v>
      </c>
      <c r="M520">
        <v>19.7</v>
      </c>
      <c r="N520" s="3">
        <f t="shared" si="58"/>
        <v>13.805499999999999</v>
      </c>
      <c r="O520" s="7">
        <v>41903</v>
      </c>
      <c r="P520">
        <v>8.4700000000000006</v>
      </c>
      <c r="Q520" s="3">
        <f t="shared" si="59"/>
        <v>0.84905000000000008</v>
      </c>
      <c r="R520" s="7">
        <v>41933</v>
      </c>
      <c r="S520">
        <v>38</v>
      </c>
      <c r="T520" s="3">
        <f t="shared" si="60"/>
        <v>54.32</v>
      </c>
    </row>
    <row r="521" spans="2:20" x14ac:dyDescent="0.35">
      <c r="B521">
        <f t="shared" si="61"/>
        <v>2014</v>
      </c>
      <c r="C521" s="7">
        <v>41781</v>
      </c>
      <c r="D521">
        <v>101</v>
      </c>
      <c r="E521" s="3">
        <f t="shared" si="62"/>
        <v>144.685</v>
      </c>
      <c r="F521" s="7">
        <v>41812</v>
      </c>
      <c r="G521">
        <v>39</v>
      </c>
      <c r="H521" s="3">
        <f t="shared" si="56"/>
        <v>43.524999999999999</v>
      </c>
      <c r="I521" s="7">
        <v>41842</v>
      </c>
      <c r="J521">
        <v>44.1</v>
      </c>
      <c r="K521" s="3">
        <f t="shared" si="57"/>
        <v>50.431500000000007</v>
      </c>
      <c r="L521" s="7">
        <v>41873</v>
      </c>
      <c r="M521">
        <v>18.2</v>
      </c>
      <c r="N521" s="3">
        <f t="shared" si="58"/>
        <v>11.382999999999996</v>
      </c>
      <c r="O521" s="7">
        <v>41904</v>
      </c>
      <c r="P521">
        <v>9.39</v>
      </c>
      <c r="Q521" s="3">
        <f t="shared" si="59"/>
        <v>2.3348500000000012</v>
      </c>
      <c r="R521" s="7">
        <v>41934</v>
      </c>
      <c r="S521">
        <v>40</v>
      </c>
      <c r="T521" s="3">
        <f t="shared" si="60"/>
        <v>57.55</v>
      </c>
    </row>
    <row r="522" spans="2:20" x14ac:dyDescent="0.35">
      <c r="B522">
        <f t="shared" si="61"/>
        <v>2014</v>
      </c>
      <c r="C522" s="7">
        <v>41782</v>
      </c>
      <c r="D522">
        <v>84.6</v>
      </c>
      <c r="E522" s="3">
        <f t="shared" si="62"/>
        <v>118.19899999999998</v>
      </c>
      <c r="F522" s="7">
        <v>41813</v>
      </c>
      <c r="G522">
        <v>34.5</v>
      </c>
      <c r="H522" s="3">
        <f t="shared" si="56"/>
        <v>36.2575</v>
      </c>
      <c r="I522" s="7">
        <v>41843</v>
      </c>
      <c r="J522">
        <v>63.1</v>
      </c>
      <c r="K522" s="3">
        <f t="shared" si="57"/>
        <v>81.116500000000002</v>
      </c>
      <c r="L522" s="7">
        <v>41874</v>
      </c>
      <c r="M522">
        <v>17</v>
      </c>
      <c r="N522" s="3">
        <f t="shared" si="58"/>
        <v>9.4449999999999967</v>
      </c>
      <c r="O522" s="7">
        <v>41905</v>
      </c>
      <c r="P522">
        <v>8.4</v>
      </c>
      <c r="Q522" s="3">
        <f t="shared" si="59"/>
        <v>0.73600000000000065</v>
      </c>
      <c r="R522" s="7">
        <v>41935</v>
      </c>
      <c r="S522">
        <v>70.8</v>
      </c>
      <c r="T522" s="3">
        <f t="shared" si="60"/>
        <v>107.292</v>
      </c>
    </row>
    <row r="523" spans="2:20" x14ac:dyDescent="0.35">
      <c r="B523">
        <f t="shared" si="61"/>
        <v>2014</v>
      </c>
      <c r="C523" s="7">
        <v>41783</v>
      </c>
      <c r="D523">
        <v>72.900000000000006</v>
      </c>
      <c r="E523" s="3">
        <f t="shared" si="62"/>
        <v>99.303500000000014</v>
      </c>
      <c r="F523" s="7">
        <v>41814</v>
      </c>
      <c r="G523">
        <v>30.6</v>
      </c>
      <c r="H523" s="3">
        <f t="shared" si="56"/>
        <v>29.959000000000003</v>
      </c>
      <c r="I523" s="7">
        <v>41844</v>
      </c>
      <c r="J523">
        <v>40.200000000000003</v>
      </c>
      <c r="K523" s="3">
        <f t="shared" si="57"/>
        <v>44.133000000000003</v>
      </c>
      <c r="L523" s="7">
        <v>41875</v>
      </c>
      <c r="M523">
        <v>16</v>
      </c>
      <c r="N523" s="3">
        <f t="shared" si="58"/>
        <v>7.8299999999999983</v>
      </c>
      <c r="O523" s="7">
        <v>41906</v>
      </c>
      <c r="P523">
        <v>8.1199999999999992</v>
      </c>
      <c r="Q523" s="3">
        <f t="shared" si="59"/>
        <v>0.28379999999999939</v>
      </c>
      <c r="R523" s="7">
        <v>41936</v>
      </c>
      <c r="S523">
        <v>216</v>
      </c>
      <c r="T523" s="3">
        <f t="shared" si="60"/>
        <v>341.78999999999996</v>
      </c>
    </row>
    <row r="524" spans="2:20" x14ac:dyDescent="0.35">
      <c r="B524">
        <f t="shared" si="61"/>
        <v>2014</v>
      </c>
      <c r="C524" s="7">
        <v>41784</v>
      </c>
      <c r="D524">
        <v>64.400000000000006</v>
      </c>
      <c r="E524" s="3">
        <f t="shared" si="62"/>
        <v>85.576000000000022</v>
      </c>
      <c r="F524" s="7">
        <v>41815</v>
      </c>
      <c r="G524">
        <v>29.3</v>
      </c>
      <c r="H524" s="3">
        <f t="shared" si="56"/>
        <v>27.859499999999997</v>
      </c>
      <c r="I524" s="7">
        <v>41845</v>
      </c>
      <c r="J524">
        <v>34.4</v>
      </c>
      <c r="K524" s="3">
        <f t="shared" si="57"/>
        <v>34.765999999999998</v>
      </c>
      <c r="L524" s="7">
        <v>41876</v>
      </c>
      <c r="M524">
        <v>15</v>
      </c>
      <c r="N524" s="3">
        <f t="shared" si="58"/>
        <v>6.2149999999999999</v>
      </c>
      <c r="O524" s="7">
        <v>41907</v>
      </c>
      <c r="P524">
        <v>7.9</v>
      </c>
      <c r="Q524" s="3">
        <f t="shared" si="59"/>
        <v>-7.1500000000000341E-2</v>
      </c>
      <c r="R524" s="7">
        <v>41937</v>
      </c>
      <c r="S524">
        <v>224</v>
      </c>
      <c r="T524" s="3">
        <f t="shared" si="60"/>
        <v>354.71</v>
      </c>
    </row>
    <row r="525" spans="2:20" x14ac:dyDescent="0.35">
      <c r="B525">
        <f t="shared" si="61"/>
        <v>2014</v>
      </c>
      <c r="C525" s="7">
        <v>41785</v>
      </c>
      <c r="D525">
        <v>60.9</v>
      </c>
      <c r="E525" s="3">
        <f t="shared" si="62"/>
        <v>79.92349999999999</v>
      </c>
      <c r="F525" s="7">
        <v>41816</v>
      </c>
      <c r="G525">
        <v>58.3</v>
      </c>
      <c r="H525" s="3">
        <f t="shared" si="56"/>
        <v>74.694500000000005</v>
      </c>
      <c r="I525" s="7">
        <v>41846</v>
      </c>
      <c r="J525">
        <v>30</v>
      </c>
      <c r="K525" s="3">
        <f t="shared" si="57"/>
        <v>27.660000000000004</v>
      </c>
      <c r="L525" s="7">
        <v>41877</v>
      </c>
      <c r="M525">
        <v>14.3</v>
      </c>
      <c r="N525" s="3">
        <f t="shared" si="58"/>
        <v>5.0844999999999985</v>
      </c>
      <c r="O525" s="7">
        <v>41908</v>
      </c>
      <c r="P525">
        <v>7.39</v>
      </c>
      <c r="Q525" s="3">
        <f t="shared" si="59"/>
        <v>-0.895150000000001</v>
      </c>
      <c r="R525" s="7">
        <v>41938</v>
      </c>
      <c r="S525">
        <v>156</v>
      </c>
      <c r="T525" s="3">
        <f t="shared" si="60"/>
        <v>244.89</v>
      </c>
    </row>
    <row r="526" spans="2:20" x14ac:dyDescent="0.35">
      <c r="B526">
        <f t="shared" si="61"/>
        <v>2014</v>
      </c>
      <c r="C526" s="7">
        <v>41786</v>
      </c>
      <c r="D526">
        <v>71.599999999999994</v>
      </c>
      <c r="E526" s="3">
        <f t="shared" si="62"/>
        <v>97.203999999999979</v>
      </c>
      <c r="F526" s="7">
        <v>41817</v>
      </c>
      <c r="G526">
        <v>74.599999999999994</v>
      </c>
      <c r="H526" s="3">
        <f t="shared" si="56"/>
        <v>101.01899999999998</v>
      </c>
      <c r="I526" s="7">
        <v>41847</v>
      </c>
      <c r="J526">
        <v>28.5</v>
      </c>
      <c r="K526" s="3">
        <f t="shared" si="57"/>
        <v>25.237499999999997</v>
      </c>
      <c r="L526" s="7">
        <v>41878</v>
      </c>
      <c r="M526">
        <v>13.5</v>
      </c>
      <c r="N526" s="3">
        <f t="shared" si="58"/>
        <v>3.7924999999999969</v>
      </c>
      <c r="O526" s="7">
        <v>41909</v>
      </c>
      <c r="P526">
        <v>7.34</v>
      </c>
      <c r="Q526" s="3">
        <f t="shared" si="59"/>
        <v>-0.9759000000000011</v>
      </c>
      <c r="R526" s="7">
        <v>41939</v>
      </c>
      <c r="S526">
        <v>107</v>
      </c>
      <c r="T526" s="3">
        <f t="shared" si="60"/>
        <v>165.755</v>
      </c>
    </row>
    <row r="527" spans="2:20" x14ac:dyDescent="0.35">
      <c r="B527">
        <f t="shared" si="61"/>
        <v>2014</v>
      </c>
      <c r="C527" s="7">
        <v>41787</v>
      </c>
      <c r="D527">
        <v>64.8</v>
      </c>
      <c r="E527" s="3">
        <f t="shared" si="62"/>
        <v>86.222000000000008</v>
      </c>
      <c r="F527" s="7">
        <v>41818</v>
      </c>
      <c r="G527">
        <v>63.2</v>
      </c>
      <c r="H527" s="3">
        <f t="shared" si="56"/>
        <v>82.608000000000004</v>
      </c>
      <c r="I527" s="7">
        <v>41848</v>
      </c>
      <c r="J527">
        <v>28.7</v>
      </c>
      <c r="K527" s="3">
        <f t="shared" si="57"/>
        <v>25.560499999999998</v>
      </c>
      <c r="L527" s="7">
        <v>41879</v>
      </c>
      <c r="M527">
        <v>13.2</v>
      </c>
      <c r="N527" s="3">
        <f t="shared" si="58"/>
        <v>3.3079999999999963</v>
      </c>
      <c r="O527" s="7">
        <v>41910</v>
      </c>
      <c r="P527">
        <v>7.13</v>
      </c>
      <c r="Q527" s="3">
        <f t="shared" si="59"/>
        <v>-1.3150500000000012</v>
      </c>
      <c r="R527" s="7">
        <v>41940</v>
      </c>
      <c r="S527">
        <v>76.400000000000006</v>
      </c>
      <c r="T527" s="3">
        <f t="shared" si="60"/>
        <v>116.33600000000001</v>
      </c>
    </row>
    <row r="528" spans="2:20" x14ac:dyDescent="0.35">
      <c r="B528">
        <f t="shared" si="61"/>
        <v>2014</v>
      </c>
      <c r="C528" s="7">
        <v>41788</v>
      </c>
      <c r="D528">
        <v>59.5</v>
      </c>
      <c r="E528" s="3">
        <f t="shared" si="62"/>
        <v>77.662499999999994</v>
      </c>
      <c r="F528" s="7">
        <v>41819</v>
      </c>
      <c r="G528">
        <v>50.9</v>
      </c>
      <c r="H528" s="3">
        <f t="shared" si="56"/>
        <v>62.74349999999999</v>
      </c>
      <c r="I528" s="7">
        <v>41849</v>
      </c>
      <c r="J528">
        <v>32.799999999999997</v>
      </c>
      <c r="K528" s="3">
        <f t="shared" si="57"/>
        <v>32.181999999999995</v>
      </c>
      <c r="L528" s="7">
        <v>41880</v>
      </c>
      <c r="M528">
        <v>12.7</v>
      </c>
      <c r="N528" s="3">
        <f t="shared" si="58"/>
        <v>2.5004999999999988</v>
      </c>
      <c r="O528" s="7">
        <v>41911</v>
      </c>
      <c r="P528">
        <v>6.78</v>
      </c>
      <c r="Q528" s="3">
        <f t="shared" si="59"/>
        <v>-1.8803000000000001</v>
      </c>
      <c r="R528" s="7">
        <v>41941</v>
      </c>
      <c r="S528">
        <v>60.8</v>
      </c>
      <c r="T528" s="3">
        <f t="shared" si="60"/>
        <v>91.141999999999996</v>
      </c>
    </row>
    <row r="529" spans="2:20" x14ac:dyDescent="0.35">
      <c r="B529">
        <f t="shared" si="61"/>
        <v>2014</v>
      </c>
      <c r="C529" s="7">
        <v>41789</v>
      </c>
      <c r="D529">
        <v>56.2</v>
      </c>
      <c r="E529" s="3">
        <f t="shared" si="62"/>
        <v>72.332999999999998</v>
      </c>
      <c r="F529" s="7">
        <v>41820</v>
      </c>
      <c r="G529">
        <v>40.200000000000003</v>
      </c>
      <c r="H529" s="3">
        <f t="shared" si="56"/>
        <v>45.463000000000001</v>
      </c>
      <c r="I529" s="7">
        <v>41850</v>
      </c>
      <c r="J529">
        <v>30.2</v>
      </c>
      <c r="K529" s="3">
        <f t="shared" si="57"/>
        <v>27.982999999999997</v>
      </c>
      <c r="L529" s="7">
        <v>41881</v>
      </c>
      <c r="M529">
        <v>11.9</v>
      </c>
      <c r="N529" s="3">
        <f t="shared" si="58"/>
        <v>1.2084999999999972</v>
      </c>
      <c r="O529" s="7">
        <v>41912</v>
      </c>
      <c r="P529">
        <v>6.73</v>
      </c>
      <c r="Q529" s="3">
        <f t="shared" si="59"/>
        <v>-1.9610500000000002</v>
      </c>
      <c r="R529" s="7">
        <v>41942</v>
      </c>
      <c r="S529">
        <v>52.9</v>
      </c>
      <c r="T529" s="3">
        <f t="shared" si="60"/>
        <v>78.383499999999998</v>
      </c>
    </row>
    <row r="530" spans="2:20" x14ac:dyDescent="0.35">
      <c r="B530">
        <f t="shared" si="61"/>
        <v>2014</v>
      </c>
      <c r="C530" s="7">
        <v>41790</v>
      </c>
      <c r="D530">
        <v>547</v>
      </c>
      <c r="E530" s="3">
        <f t="shared" si="62"/>
        <v>864.97500000000002</v>
      </c>
      <c r="H530" s="3" t="str">
        <f t="shared" si="56"/>
        <v/>
      </c>
      <c r="I530" s="7">
        <v>41851</v>
      </c>
      <c r="J530">
        <v>27.3</v>
      </c>
      <c r="K530" s="3">
        <f t="shared" si="57"/>
        <v>23.299500000000002</v>
      </c>
      <c r="L530" s="7">
        <v>41882</v>
      </c>
      <c r="M530">
        <v>11.5</v>
      </c>
      <c r="N530" s="3">
        <f t="shared" si="58"/>
        <v>0.5625</v>
      </c>
      <c r="Q530" s="3" t="str">
        <f t="shared" si="59"/>
        <v/>
      </c>
      <c r="R530" s="7">
        <v>41943</v>
      </c>
      <c r="S530">
        <v>45.5</v>
      </c>
      <c r="T530" s="3">
        <f t="shared" si="60"/>
        <v>66.432500000000005</v>
      </c>
    </row>
    <row r="531" spans="2:20" x14ac:dyDescent="0.35">
      <c r="B531">
        <f t="shared" si="61"/>
        <v>2015</v>
      </c>
      <c r="C531" s="7">
        <v>42125</v>
      </c>
      <c r="D531">
        <v>114</v>
      </c>
      <c r="E531" s="3">
        <f t="shared" si="62"/>
        <v>165.67999999999998</v>
      </c>
      <c r="F531" s="7">
        <v>42156</v>
      </c>
      <c r="G531">
        <v>33.700000000000003</v>
      </c>
      <c r="H531" s="3">
        <f t="shared" si="56"/>
        <v>34.965500000000006</v>
      </c>
      <c r="I531" s="7">
        <v>42186</v>
      </c>
      <c r="J531">
        <v>57.2</v>
      </c>
      <c r="K531" s="3">
        <f t="shared" si="57"/>
        <v>71.587999999999994</v>
      </c>
      <c r="L531" s="7">
        <v>42217</v>
      </c>
      <c r="M531">
        <v>13.1</v>
      </c>
      <c r="N531" s="3">
        <f t="shared" si="58"/>
        <v>3.1464999999999961</v>
      </c>
      <c r="O531" s="7">
        <v>42248</v>
      </c>
      <c r="P531">
        <v>16.399999999999999</v>
      </c>
      <c r="Q531" s="3">
        <f t="shared" si="59"/>
        <v>13.655999999999997</v>
      </c>
      <c r="R531" s="7">
        <v>42278</v>
      </c>
      <c r="S531">
        <v>840</v>
      </c>
      <c r="T531" s="3">
        <f t="shared" si="60"/>
        <v>1349.55</v>
      </c>
    </row>
    <row r="532" spans="2:20" x14ac:dyDescent="0.35">
      <c r="B532">
        <f t="shared" si="61"/>
        <v>2015</v>
      </c>
      <c r="C532" s="7">
        <v>42126</v>
      </c>
      <c r="D532">
        <v>97.8</v>
      </c>
      <c r="E532" s="3">
        <f t="shared" si="62"/>
        <v>139.517</v>
      </c>
      <c r="F532" s="7">
        <v>42157</v>
      </c>
      <c r="G532">
        <v>48.2</v>
      </c>
      <c r="H532" s="3">
        <f t="shared" si="56"/>
        <v>58.383000000000003</v>
      </c>
      <c r="I532" s="7">
        <v>42187</v>
      </c>
      <c r="J532">
        <v>46.3</v>
      </c>
      <c r="K532" s="3">
        <f t="shared" si="57"/>
        <v>53.98449999999999</v>
      </c>
      <c r="L532" s="7">
        <v>42218</v>
      </c>
      <c r="M532">
        <v>12.5</v>
      </c>
      <c r="N532" s="3">
        <f t="shared" si="58"/>
        <v>2.1774999999999984</v>
      </c>
      <c r="O532" s="7">
        <v>42249</v>
      </c>
      <c r="P532">
        <v>14.1</v>
      </c>
      <c r="Q532" s="3">
        <f t="shared" si="59"/>
        <v>9.9414999999999996</v>
      </c>
      <c r="R532" s="7">
        <v>42279</v>
      </c>
      <c r="S532">
        <v>458</v>
      </c>
      <c r="T532" s="3">
        <f t="shared" si="60"/>
        <v>732.62</v>
      </c>
    </row>
    <row r="533" spans="2:20" x14ac:dyDescent="0.35">
      <c r="B533">
        <f t="shared" si="61"/>
        <v>2015</v>
      </c>
      <c r="C533" s="7">
        <v>42127</v>
      </c>
      <c r="D533">
        <v>85.1</v>
      </c>
      <c r="E533" s="3">
        <f t="shared" si="62"/>
        <v>119.00649999999999</v>
      </c>
      <c r="F533" s="7">
        <v>42158</v>
      </c>
      <c r="G533">
        <v>63</v>
      </c>
      <c r="H533" s="3">
        <f t="shared" si="56"/>
        <v>82.284999999999997</v>
      </c>
      <c r="I533" s="7">
        <v>42188</v>
      </c>
      <c r="J533">
        <v>36.9</v>
      </c>
      <c r="K533" s="3">
        <f t="shared" si="57"/>
        <v>38.8035</v>
      </c>
      <c r="L533" s="7">
        <v>42219</v>
      </c>
      <c r="M533">
        <v>11.7</v>
      </c>
      <c r="N533" s="3">
        <f t="shared" si="58"/>
        <v>0.88549999999999685</v>
      </c>
      <c r="O533" s="7">
        <v>42250</v>
      </c>
      <c r="P533">
        <v>12.7</v>
      </c>
      <c r="Q533" s="3">
        <f t="shared" si="59"/>
        <v>7.6805000000000003</v>
      </c>
      <c r="R533" s="7">
        <v>42280</v>
      </c>
      <c r="S533">
        <v>229</v>
      </c>
      <c r="T533" s="3">
        <f t="shared" si="60"/>
        <v>362.78499999999997</v>
      </c>
    </row>
    <row r="534" spans="2:20" x14ac:dyDescent="0.35">
      <c r="B534">
        <f t="shared" si="61"/>
        <v>2015</v>
      </c>
      <c r="C534" s="7">
        <v>42128</v>
      </c>
      <c r="D534">
        <v>75</v>
      </c>
      <c r="E534" s="3">
        <f t="shared" si="62"/>
        <v>102.69499999999999</v>
      </c>
      <c r="F534" s="7">
        <v>42159</v>
      </c>
      <c r="G534">
        <v>58.5</v>
      </c>
      <c r="H534" s="3">
        <f t="shared" si="56"/>
        <v>75.017500000000013</v>
      </c>
      <c r="I534" s="7">
        <v>42189</v>
      </c>
      <c r="J534">
        <v>30.1</v>
      </c>
      <c r="K534" s="3">
        <f t="shared" si="57"/>
        <v>27.8215</v>
      </c>
      <c r="L534" s="7">
        <v>42220</v>
      </c>
      <c r="M534">
        <v>11.4</v>
      </c>
      <c r="N534" s="3">
        <f t="shared" si="58"/>
        <v>0.4009999999999998</v>
      </c>
      <c r="O534" s="7">
        <v>42251</v>
      </c>
      <c r="P534">
        <v>11.4</v>
      </c>
      <c r="Q534" s="3">
        <f t="shared" si="59"/>
        <v>5.5810000000000013</v>
      </c>
      <c r="R534" s="7">
        <v>42281</v>
      </c>
      <c r="S534">
        <v>140</v>
      </c>
      <c r="T534" s="3">
        <f t="shared" si="60"/>
        <v>219.04999999999998</v>
      </c>
    </row>
    <row r="535" spans="2:20" x14ac:dyDescent="0.35">
      <c r="B535">
        <f t="shared" si="61"/>
        <v>2015</v>
      </c>
      <c r="C535" s="7">
        <v>42129</v>
      </c>
      <c r="D535">
        <v>67.400000000000006</v>
      </c>
      <c r="E535" s="3">
        <f t="shared" si="62"/>
        <v>90.421000000000021</v>
      </c>
      <c r="F535" s="7">
        <v>42160</v>
      </c>
      <c r="G535">
        <v>48</v>
      </c>
      <c r="H535" s="3">
        <f t="shared" si="56"/>
        <v>58.059999999999995</v>
      </c>
      <c r="I535" s="7">
        <v>42190</v>
      </c>
      <c r="J535">
        <v>26.3</v>
      </c>
      <c r="K535" s="3">
        <f t="shared" si="57"/>
        <v>21.6845</v>
      </c>
      <c r="L535" s="7">
        <v>42221</v>
      </c>
      <c r="M535">
        <v>12.4</v>
      </c>
      <c r="N535" s="3">
        <f t="shared" si="58"/>
        <v>2.0159999999999982</v>
      </c>
      <c r="O535" s="7">
        <v>42252</v>
      </c>
      <c r="P535">
        <v>10.4</v>
      </c>
      <c r="Q535" s="3">
        <f t="shared" si="59"/>
        <v>3.9659999999999993</v>
      </c>
      <c r="R535" s="7">
        <v>42282</v>
      </c>
      <c r="S535">
        <v>95.6</v>
      </c>
      <c r="T535" s="3">
        <f t="shared" si="60"/>
        <v>147.34399999999997</v>
      </c>
    </row>
    <row r="536" spans="2:20" x14ac:dyDescent="0.35">
      <c r="B536">
        <f t="shared" si="61"/>
        <v>2015</v>
      </c>
      <c r="C536" s="7">
        <v>42130</v>
      </c>
      <c r="D536">
        <v>60.4</v>
      </c>
      <c r="E536" s="3">
        <f t="shared" si="62"/>
        <v>79.115999999999985</v>
      </c>
      <c r="F536" s="7">
        <v>42161</v>
      </c>
      <c r="G536">
        <v>41</v>
      </c>
      <c r="H536" s="3">
        <f t="shared" si="56"/>
        <v>46.755000000000003</v>
      </c>
      <c r="I536" s="7">
        <v>42191</v>
      </c>
      <c r="J536">
        <v>23.1</v>
      </c>
      <c r="K536" s="3">
        <f t="shared" si="57"/>
        <v>16.516500000000001</v>
      </c>
      <c r="L536" s="7">
        <v>42222</v>
      </c>
      <c r="M536">
        <v>13</v>
      </c>
      <c r="N536" s="3">
        <f t="shared" si="58"/>
        <v>2.9849999999999994</v>
      </c>
      <c r="O536" s="7">
        <v>42253</v>
      </c>
      <c r="P536">
        <v>9.58</v>
      </c>
      <c r="Q536" s="3">
        <f t="shared" si="59"/>
        <v>2.6417000000000002</v>
      </c>
      <c r="R536" s="7">
        <v>42283</v>
      </c>
      <c r="S536">
        <v>72.2</v>
      </c>
      <c r="T536" s="3">
        <f t="shared" si="60"/>
        <v>109.55300000000001</v>
      </c>
    </row>
    <row r="537" spans="2:20" x14ac:dyDescent="0.35">
      <c r="B537">
        <f t="shared" si="61"/>
        <v>2015</v>
      </c>
      <c r="C537" s="7">
        <v>42131</v>
      </c>
      <c r="D537">
        <v>54.3</v>
      </c>
      <c r="E537" s="3">
        <f t="shared" si="62"/>
        <v>69.264499999999998</v>
      </c>
      <c r="F537" s="7">
        <v>42162</v>
      </c>
      <c r="G537">
        <v>34</v>
      </c>
      <c r="H537" s="3">
        <f t="shared" si="56"/>
        <v>35.449999999999996</v>
      </c>
      <c r="I537" s="7">
        <v>42192</v>
      </c>
      <c r="J537">
        <v>20.7</v>
      </c>
      <c r="K537" s="3">
        <f t="shared" si="57"/>
        <v>12.640500000000003</v>
      </c>
      <c r="L537" s="7">
        <v>42223</v>
      </c>
      <c r="M537">
        <v>11.4</v>
      </c>
      <c r="N537" s="3">
        <f t="shared" si="58"/>
        <v>0.4009999999999998</v>
      </c>
      <c r="O537" s="7">
        <v>42254</v>
      </c>
      <c r="P537">
        <v>8.8699999999999992</v>
      </c>
      <c r="Q537" s="3">
        <f t="shared" si="59"/>
        <v>1.4950499999999991</v>
      </c>
      <c r="R537" s="7">
        <v>42284</v>
      </c>
      <c r="S537">
        <v>59.8</v>
      </c>
      <c r="T537" s="3">
        <f t="shared" si="60"/>
        <v>89.527000000000001</v>
      </c>
    </row>
    <row r="538" spans="2:20" x14ac:dyDescent="0.35">
      <c r="B538">
        <f t="shared" si="61"/>
        <v>2015</v>
      </c>
      <c r="C538" s="7">
        <v>42132</v>
      </c>
      <c r="D538">
        <v>48</v>
      </c>
      <c r="E538" s="3">
        <f t="shared" si="62"/>
        <v>59.089999999999996</v>
      </c>
      <c r="F538" s="7">
        <v>42163</v>
      </c>
      <c r="G538">
        <v>28.6</v>
      </c>
      <c r="H538" s="3">
        <f t="shared" si="56"/>
        <v>26.728999999999999</v>
      </c>
      <c r="I538" s="7">
        <v>42193</v>
      </c>
      <c r="J538">
        <v>19.2</v>
      </c>
      <c r="K538" s="3">
        <f t="shared" si="57"/>
        <v>10.218</v>
      </c>
      <c r="L538" s="7">
        <v>42224</v>
      </c>
      <c r="M538">
        <v>10.7</v>
      </c>
      <c r="N538" s="3">
        <f t="shared" si="58"/>
        <v>-0.72950000000000159</v>
      </c>
      <c r="O538" s="7">
        <v>42255</v>
      </c>
      <c r="P538">
        <v>8.3699999999999992</v>
      </c>
      <c r="Q538" s="3">
        <f t="shared" si="59"/>
        <v>0.68754999999999811</v>
      </c>
      <c r="R538" s="7">
        <v>42285</v>
      </c>
      <c r="S538">
        <v>47.7</v>
      </c>
      <c r="T538" s="3">
        <f t="shared" si="60"/>
        <v>69.985500000000002</v>
      </c>
    </row>
    <row r="539" spans="2:20" x14ac:dyDescent="0.35">
      <c r="B539">
        <f t="shared" si="61"/>
        <v>2015</v>
      </c>
      <c r="C539" s="7">
        <v>42133</v>
      </c>
      <c r="D539">
        <v>44.1</v>
      </c>
      <c r="E539" s="3">
        <f t="shared" si="62"/>
        <v>52.791500000000006</v>
      </c>
      <c r="F539" s="7">
        <v>42164</v>
      </c>
      <c r="G539">
        <v>26.3</v>
      </c>
      <c r="H539" s="3">
        <f t="shared" si="56"/>
        <v>23.014499999999998</v>
      </c>
      <c r="I539" s="7">
        <v>42194</v>
      </c>
      <c r="J539">
        <v>17.899999999999999</v>
      </c>
      <c r="K539" s="3">
        <f t="shared" si="57"/>
        <v>8.1184999999999974</v>
      </c>
      <c r="L539" s="7">
        <v>42225</v>
      </c>
      <c r="M539">
        <v>10.4</v>
      </c>
      <c r="N539" s="3">
        <f t="shared" si="58"/>
        <v>-1.2140000000000022</v>
      </c>
      <c r="O539" s="7">
        <v>42256</v>
      </c>
      <c r="P539">
        <v>7.95</v>
      </c>
      <c r="Q539" s="3">
        <f t="shared" si="59"/>
        <v>9.2499999999997584E-3</v>
      </c>
      <c r="R539" s="7">
        <v>42286</v>
      </c>
      <c r="S539">
        <v>44.9</v>
      </c>
      <c r="T539" s="3">
        <f t="shared" si="60"/>
        <v>65.463499999999996</v>
      </c>
    </row>
    <row r="540" spans="2:20" x14ac:dyDescent="0.35">
      <c r="B540">
        <f t="shared" si="61"/>
        <v>2015</v>
      </c>
      <c r="C540" s="7">
        <v>42134</v>
      </c>
      <c r="D540">
        <v>42.2</v>
      </c>
      <c r="E540" s="3">
        <f t="shared" si="62"/>
        <v>49.723000000000006</v>
      </c>
      <c r="F540" s="7">
        <v>42165</v>
      </c>
      <c r="G540">
        <v>26.6</v>
      </c>
      <c r="H540" s="3">
        <f t="shared" si="56"/>
        <v>23.499000000000002</v>
      </c>
      <c r="I540" s="7">
        <v>42195</v>
      </c>
      <c r="J540">
        <v>16.600000000000001</v>
      </c>
      <c r="K540" s="3">
        <f t="shared" si="57"/>
        <v>6.0190000000000019</v>
      </c>
      <c r="L540" s="7">
        <v>42226</v>
      </c>
      <c r="M540">
        <v>10</v>
      </c>
      <c r="N540" s="3">
        <f t="shared" si="58"/>
        <v>-1.860000000000003</v>
      </c>
      <c r="O540" s="7">
        <v>42257</v>
      </c>
      <c r="P540">
        <v>7.88</v>
      </c>
      <c r="Q540" s="3">
        <f t="shared" si="59"/>
        <v>-0.10379999999999967</v>
      </c>
      <c r="R540" s="7">
        <v>42287</v>
      </c>
      <c r="S540">
        <v>57.8</v>
      </c>
      <c r="T540" s="3">
        <f t="shared" si="60"/>
        <v>86.296999999999997</v>
      </c>
    </row>
    <row r="541" spans="2:20" x14ac:dyDescent="0.35">
      <c r="B541">
        <f t="shared" si="61"/>
        <v>2015</v>
      </c>
      <c r="C541" s="7">
        <v>42135</v>
      </c>
      <c r="D541">
        <v>43</v>
      </c>
      <c r="E541" s="3">
        <f t="shared" si="62"/>
        <v>51.014999999999993</v>
      </c>
      <c r="F541" s="7">
        <v>42166</v>
      </c>
      <c r="G541">
        <v>25</v>
      </c>
      <c r="H541" s="3">
        <f t="shared" si="56"/>
        <v>20.914999999999999</v>
      </c>
      <c r="I541" s="7">
        <v>42196</v>
      </c>
      <c r="J541">
        <v>15.6</v>
      </c>
      <c r="K541" s="3">
        <f t="shared" si="57"/>
        <v>4.4039999999999999</v>
      </c>
      <c r="L541" s="7">
        <v>42227</v>
      </c>
      <c r="M541">
        <v>10.1</v>
      </c>
      <c r="N541" s="3">
        <f t="shared" si="58"/>
        <v>-1.6985000000000028</v>
      </c>
      <c r="O541" s="7">
        <v>42258</v>
      </c>
      <c r="P541">
        <v>15.8</v>
      </c>
      <c r="Q541" s="3">
        <f t="shared" si="59"/>
        <v>12.686999999999999</v>
      </c>
      <c r="R541" s="7">
        <v>42288</v>
      </c>
      <c r="S541">
        <v>51</v>
      </c>
      <c r="T541" s="3">
        <f t="shared" si="60"/>
        <v>75.314999999999998</v>
      </c>
    </row>
    <row r="542" spans="2:20" x14ac:dyDescent="0.35">
      <c r="B542">
        <f t="shared" si="61"/>
        <v>2015</v>
      </c>
      <c r="C542" s="7">
        <v>42136</v>
      </c>
      <c r="D542">
        <v>45.3</v>
      </c>
      <c r="E542" s="3">
        <f t="shared" si="62"/>
        <v>54.729499999999994</v>
      </c>
      <c r="F542" s="7">
        <v>42167</v>
      </c>
      <c r="G542">
        <v>23.8</v>
      </c>
      <c r="H542" s="3">
        <f t="shared" si="56"/>
        <v>18.976999999999997</v>
      </c>
      <c r="I542" s="7">
        <v>42197</v>
      </c>
      <c r="J542">
        <v>15</v>
      </c>
      <c r="K542" s="3">
        <f t="shared" si="57"/>
        <v>3.4350000000000023</v>
      </c>
      <c r="L542" s="7">
        <v>42228</v>
      </c>
      <c r="M542">
        <v>28.7</v>
      </c>
      <c r="N542" s="3">
        <f t="shared" si="58"/>
        <v>28.340499999999995</v>
      </c>
      <c r="O542" s="7">
        <v>42259</v>
      </c>
      <c r="P542">
        <v>16.5</v>
      </c>
      <c r="Q542" s="3">
        <f t="shared" si="59"/>
        <v>13.817500000000001</v>
      </c>
      <c r="R542" s="7">
        <v>42289</v>
      </c>
      <c r="S542">
        <v>45.4</v>
      </c>
      <c r="T542" s="3">
        <f t="shared" si="60"/>
        <v>66.271000000000001</v>
      </c>
    </row>
    <row r="543" spans="2:20" x14ac:dyDescent="0.35">
      <c r="B543">
        <f t="shared" si="61"/>
        <v>2015</v>
      </c>
      <c r="C543" s="7">
        <v>42137</v>
      </c>
      <c r="D543">
        <v>43.7</v>
      </c>
      <c r="E543" s="3">
        <f t="shared" si="62"/>
        <v>52.145500000000006</v>
      </c>
      <c r="F543" s="7">
        <v>42168</v>
      </c>
      <c r="G543">
        <v>41.5</v>
      </c>
      <c r="H543" s="3">
        <f t="shared" si="56"/>
        <v>47.562499999999993</v>
      </c>
      <c r="I543" s="7">
        <v>42198</v>
      </c>
      <c r="J543">
        <v>13.6</v>
      </c>
      <c r="K543" s="3">
        <f t="shared" si="57"/>
        <v>1.1739999999999995</v>
      </c>
      <c r="L543" s="7">
        <v>42229</v>
      </c>
      <c r="M543">
        <v>24</v>
      </c>
      <c r="N543" s="3">
        <f t="shared" si="58"/>
        <v>20.749999999999996</v>
      </c>
      <c r="O543" s="7">
        <v>42260</v>
      </c>
      <c r="P543">
        <v>13.4</v>
      </c>
      <c r="Q543" s="3">
        <f t="shared" si="59"/>
        <v>8.8110000000000017</v>
      </c>
      <c r="R543" s="7">
        <v>42290</v>
      </c>
      <c r="S543">
        <v>40.700000000000003</v>
      </c>
      <c r="T543" s="3">
        <f t="shared" si="60"/>
        <v>58.680500000000009</v>
      </c>
    </row>
    <row r="544" spans="2:20" x14ac:dyDescent="0.35">
      <c r="B544">
        <f t="shared" si="61"/>
        <v>2015</v>
      </c>
      <c r="C544" s="7">
        <v>42138</v>
      </c>
      <c r="D544">
        <v>38.700000000000003</v>
      </c>
      <c r="E544" s="3">
        <f t="shared" si="62"/>
        <v>44.070500000000003</v>
      </c>
      <c r="F544" s="7">
        <v>42169</v>
      </c>
      <c r="G544">
        <v>43.4</v>
      </c>
      <c r="H544" s="3">
        <f t="shared" si="56"/>
        <v>50.630999999999993</v>
      </c>
      <c r="I544" s="7">
        <v>42199</v>
      </c>
      <c r="J544">
        <v>12.4</v>
      </c>
      <c r="K544" s="3">
        <f t="shared" si="57"/>
        <v>-0.76399999999999935</v>
      </c>
      <c r="L544" s="7">
        <v>42230</v>
      </c>
      <c r="M544">
        <v>21.5</v>
      </c>
      <c r="N544" s="3">
        <f t="shared" si="58"/>
        <v>16.712499999999995</v>
      </c>
      <c r="O544" s="7">
        <v>42261</v>
      </c>
      <c r="P544">
        <v>24.5</v>
      </c>
      <c r="Q544" s="3">
        <f t="shared" si="59"/>
        <v>26.737500000000004</v>
      </c>
      <c r="R544" s="7">
        <v>42291</v>
      </c>
      <c r="S544">
        <v>39.5</v>
      </c>
      <c r="T544" s="3">
        <f t="shared" si="60"/>
        <v>56.7425</v>
      </c>
    </row>
    <row r="545" spans="2:20" x14ac:dyDescent="0.35">
      <c r="B545">
        <f t="shared" si="61"/>
        <v>2015</v>
      </c>
      <c r="C545" s="7">
        <v>42139</v>
      </c>
      <c r="D545">
        <v>35.6</v>
      </c>
      <c r="E545" s="3">
        <f t="shared" si="62"/>
        <v>39.064</v>
      </c>
      <c r="F545" s="7">
        <v>42170</v>
      </c>
      <c r="G545">
        <v>37.5</v>
      </c>
      <c r="H545" s="3">
        <f t="shared" si="56"/>
        <v>41.102499999999999</v>
      </c>
      <c r="I545" s="7">
        <v>42200</v>
      </c>
      <c r="J545">
        <v>12.9</v>
      </c>
      <c r="K545" s="3">
        <f t="shared" si="57"/>
        <v>4.3500000000001648E-2</v>
      </c>
      <c r="L545" s="7">
        <v>42231</v>
      </c>
      <c r="M545">
        <v>19.399999999999999</v>
      </c>
      <c r="N545" s="3">
        <f t="shared" si="58"/>
        <v>13.320999999999994</v>
      </c>
      <c r="O545" s="7">
        <v>42262</v>
      </c>
      <c r="P545">
        <v>22.2</v>
      </c>
      <c r="Q545" s="3">
        <f t="shared" si="59"/>
        <v>23.023000000000003</v>
      </c>
      <c r="R545" s="7">
        <v>42292</v>
      </c>
      <c r="S545">
        <v>36.200000000000003</v>
      </c>
      <c r="T545" s="3">
        <f t="shared" si="60"/>
        <v>51.413000000000004</v>
      </c>
    </row>
    <row r="546" spans="2:20" x14ac:dyDescent="0.35">
      <c r="B546">
        <f t="shared" si="61"/>
        <v>2015</v>
      </c>
      <c r="C546" s="7">
        <v>42140</v>
      </c>
      <c r="D546">
        <v>32.6</v>
      </c>
      <c r="E546" s="3">
        <f t="shared" si="62"/>
        <v>34.219000000000001</v>
      </c>
      <c r="F546" s="7">
        <v>42171</v>
      </c>
      <c r="G546">
        <v>32.200000000000003</v>
      </c>
      <c r="H546" s="3">
        <f t="shared" si="56"/>
        <v>32.543000000000006</v>
      </c>
      <c r="I546" s="7">
        <v>42201</v>
      </c>
      <c r="J546">
        <v>13.7</v>
      </c>
      <c r="K546" s="3">
        <f t="shared" si="57"/>
        <v>1.3354999999999997</v>
      </c>
      <c r="L546" s="7">
        <v>42232</v>
      </c>
      <c r="M546">
        <v>18</v>
      </c>
      <c r="N546" s="3">
        <f t="shared" si="58"/>
        <v>11.059999999999999</v>
      </c>
      <c r="O546" s="7">
        <v>42263</v>
      </c>
      <c r="P546">
        <v>19</v>
      </c>
      <c r="Q546" s="3">
        <f t="shared" si="59"/>
        <v>17.854999999999997</v>
      </c>
      <c r="R546" s="7">
        <v>42293</v>
      </c>
      <c r="S546">
        <v>32.700000000000003</v>
      </c>
      <c r="T546" s="3">
        <f t="shared" si="60"/>
        <v>45.760500000000008</v>
      </c>
    </row>
    <row r="547" spans="2:20" x14ac:dyDescent="0.35">
      <c r="B547">
        <f t="shared" si="61"/>
        <v>2015</v>
      </c>
      <c r="C547" s="7">
        <v>42141</v>
      </c>
      <c r="D547">
        <v>34.700000000000003</v>
      </c>
      <c r="E547" s="3">
        <f t="shared" si="62"/>
        <v>37.610500000000002</v>
      </c>
      <c r="F547" s="7">
        <v>42172</v>
      </c>
      <c r="G547">
        <v>29.8</v>
      </c>
      <c r="H547" s="3">
        <f t="shared" si="56"/>
        <v>28.667000000000002</v>
      </c>
      <c r="I547" s="7">
        <v>42202</v>
      </c>
      <c r="J547">
        <v>12.9</v>
      </c>
      <c r="K547" s="3">
        <f t="shared" si="57"/>
        <v>4.3500000000001648E-2</v>
      </c>
      <c r="L547" s="7">
        <v>42233</v>
      </c>
      <c r="M547">
        <v>16.2</v>
      </c>
      <c r="N547" s="3">
        <f t="shared" si="58"/>
        <v>8.1529999999999987</v>
      </c>
      <c r="O547" s="7">
        <v>42264</v>
      </c>
      <c r="P547">
        <v>16.3</v>
      </c>
      <c r="Q547" s="3">
        <f t="shared" si="59"/>
        <v>13.4945</v>
      </c>
      <c r="R547" s="7">
        <v>42294</v>
      </c>
      <c r="S547">
        <v>31.1</v>
      </c>
      <c r="T547" s="3">
        <f t="shared" si="60"/>
        <v>43.176500000000004</v>
      </c>
    </row>
    <row r="548" spans="2:20" x14ac:dyDescent="0.35">
      <c r="B548">
        <f t="shared" si="61"/>
        <v>2015</v>
      </c>
      <c r="C548" s="7">
        <v>42142</v>
      </c>
      <c r="D548">
        <v>36</v>
      </c>
      <c r="E548" s="3">
        <f t="shared" si="62"/>
        <v>39.71</v>
      </c>
      <c r="F548" s="7">
        <v>42173</v>
      </c>
      <c r="G548">
        <v>25.1</v>
      </c>
      <c r="H548" s="3">
        <f t="shared" si="56"/>
        <v>21.076500000000003</v>
      </c>
      <c r="I548" s="7">
        <v>42203</v>
      </c>
      <c r="J548">
        <v>12.6</v>
      </c>
      <c r="K548" s="3">
        <f t="shared" si="57"/>
        <v>-0.44099999999999895</v>
      </c>
      <c r="L548" s="7">
        <v>42234</v>
      </c>
      <c r="M548">
        <v>14.3</v>
      </c>
      <c r="N548" s="3">
        <f t="shared" si="58"/>
        <v>5.0844999999999985</v>
      </c>
      <c r="O548" s="7">
        <v>42265</v>
      </c>
      <c r="P548">
        <v>14.3</v>
      </c>
      <c r="Q548" s="3">
        <f t="shared" si="59"/>
        <v>10.2645</v>
      </c>
      <c r="R548" s="7">
        <v>42295</v>
      </c>
      <c r="S548">
        <v>30.1</v>
      </c>
      <c r="T548" s="3">
        <f t="shared" si="60"/>
        <v>41.561500000000002</v>
      </c>
    </row>
    <row r="549" spans="2:20" x14ac:dyDescent="0.35">
      <c r="B549">
        <f t="shared" si="61"/>
        <v>2015</v>
      </c>
      <c r="C549" s="7">
        <v>42143</v>
      </c>
      <c r="D549">
        <v>36.1</v>
      </c>
      <c r="E549" s="3">
        <f t="shared" si="62"/>
        <v>39.871500000000005</v>
      </c>
      <c r="F549" s="7">
        <v>42174</v>
      </c>
      <c r="G549">
        <v>22.9</v>
      </c>
      <c r="H549" s="3">
        <f t="shared" si="56"/>
        <v>17.523499999999999</v>
      </c>
      <c r="I549" s="7">
        <v>42204</v>
      </c>
      <c r="J549">
        <v>13.1</v>
      </c>
      <c r="K549" s="3">
        <f t="shared" si="57"/>
        <v>0.36649999999999849</v>
      </c>
      <c r="L549" s="7">
        <v>42235</v>
      </c>
      <c r="M549">
        <v>13</v>
      </c>
      <c r="N549" s="3">
        <f t="shared" si="58"/>
        <v>2.9849999999999994</v>
      </c>
      <c r="O549" s="7">
        <v>42266</v>
      </c>
      <c r="P549">
        <v>12.5</v>
      </c>
      <c r="Q549" s="3">
        <f t="shared" si="59"/>
        <v>7.3574999999999999</v>
      </c>
      <c r="R549" s="7">
        <v>42296</v>
      </c>
      <c r="S549">
        <v>27.6</v>
      </c>
      <c r="T549" s="3">
        <f t="shared" si="60"/>
        <v>37.524000000000008</v>
      </c>
    </row>
    <row r="550" spans="2:20" x14ac:dyDescent="0.35">
      <c r="B550">
        <f t="shared" si="61"/>
        <v>2015</v>
      </c>
      <c r="C550" s="7">
        <v>42144</v>
      </c>
      <c r="D550">
        <v>38.299999999999997</v>
      </c>
      <c r="E550" s="3">
        <f t="shared" si="62"/>
        <v>43.424499999999995</v>
      </c>
      <c r="F550" s="7">
        <v>42175</v>
      </c>
      <c r="G550">
        <v>21</v>
      </c>
      <c r="H550" s="3">
        <f t="shared" si="56"/>
        <v>14.454999999999998</v>
      </c>
      <c r="I550" s="7">
        <v>42205</v>
      </c>
      <c r="J550">
        <v>15.7</v>
      </c>
      <c r="K550" s="3">
        <f t="shared" si="57"/>
        <v>4.5655000000000001</v>
      </c>
      <c r="L550" s="7">
        <v>42236</v>
      </c>
      <c r="M550">
        <v>12.3</v>
      </c>
      <c r="N550" s="3">
        <f t="shared" si="58"/>
        <v>1.854499999999998</v>
      </c>
      <c r="O550" s="7">
        <v>42267</v>
      </c>
      <c r="P550">
        <v>11.5</v>
      </c>
      <c r="Q550" s="3">
        <f t="shared" si="59"/>
        <v>5.7425000000000015</v>
      </c>
      <c r="R550" s="7">
        <v>42297</v>
      </c>
      <c r="S550">
        <v>25.6</v>
      </c>
      <c r="T550" s="3">
        <f t="shared" si="60"/>
        <v>34.294000000000004</v>
      </c>
    </row>
    <row r="551" spans="2:20" x14ac:dyDescent="0.35">
      <c r="B551">
        <f t="shared" si="61"/>
        <v>2015</v>
      </c>
      <c r="C551" s="7">
        <v>42145</v>
      </c>
      <c r="D551">
        <v>34.4</v>
      </c>
      <c r="E551" s="3">
        <f t="shared" si="62"/>
        <v>37.125999999999998</v>
      </c>
      <c r="F551" s="7">
        <v>42176</v>
      </c>
      <c r="G551">
        <v>50.2</v>
      </c>
      <c r="H551" s="3">
        <f t="shared" si="56"/>
        <v>61.613000000000007</v>
      </c>
      <c r="I551" s="7">
        <v>42206</v>
      </c>
      <c r="J551">
        <v>14.7</v>
      </c>
      <c r="K551" s="3">
        <f t="shared" si="57"/>
        <v>2.9504999999999981</v>
      </c>
      <c r="L551" s="7">
        <v>42237</v>
      </c>
      <c r="M551">
        <v>12.1</v>
      </c>
      <c r="N551" s="3">
        <f t="shared" si="58"/>
        <v>1.5314999999999976</v>
      </c>
      <c r="O551" s="7">
        <v>42268</v>
      </c>
      <c r="P551">
        <v>10.8</v>
      </c>
      <c r="Q551" s="3">
        <f t="shared" si="59"/>
        <v>4.6120000000000001</v>
      </c>
      <c r="R551" s="7">
        <v>42298</v>
      </c>
      <c r="S551">
        <v>24.2</v>
      </c>
      <c r="T551" s="3">
        <f t="shared" si="60"/>
        <v>32.033000000000001</v>
      </c>
    </row>
    <row r="552" spans="2:20" x14ac:dyDescent="0.35">
      <c r="B552">
        <f t="shared" si="61"/>
        <v>2015</v>
      </c>
      <c r="C552" s="7">
        <v>42146</v>
      </c>
      <c r="D552">
        <v>32</v>
      </c>
      <c r="E552" s="3">
        <f t="shared" si="62"/>
        <v>33.25</v>
      </c>
      <c r="F552" s="7">
        <v>42177</v>
      </c>
      <c r="G552">
        <v>111</v>
      </c>
      <c r="H552" s="3">
        <f t="shared" si="56"/>
        <v>159.80499999999998</v>
      </c>
      <c r="I552" s="7">
        <v>42207</v>
      </c>
      <c r="J552">
        <v>14.1</v>
      </c>
      <c r="K552" s="3">
        <f t="shared" si="57"/>
        <v>1.9815000000000005</v>
      </c>
      <c r="L552" s="7">
        <v>42238</v>
      </c>
      <c r="M552">
        <v>11.7</v>
      </c>
      <c r="N552" s="3">
        <f t="shared" si="58"/>
        <v>0.88549999999999685</v>
      </c>
      <c r="O552" s="7">
        <v>42269</v>
      </c>
      <c r="P552">
        <v>9.86</v>
      </c>
      <c r="Q552" s="3">
        <f t="shared" si="59"/>
        <v>3.0938999999999997</v>
      </c>
      <c r="R552" s="7">
        <v>42299</v>
      </c>
      <c r="S552">
        <v>22.6</v>
      </c>
      <c r="T552" s="3">
        <f t="shared" si="60"/>
        <v>29.449000000000002</v>
      </c>
    </row>
    <row r="553" spans="2:20" x14ac:dyDescent="0.35">
      <c r="B553">
        <f t="shared" si="61"/>
        <v>2015</v>
      </c>
      <c r="C553" s="7">
        <v>42147</v>
      </c>
      <c r="D553">
        <v>34.200000000000003</v>
      </c>
      <c r="E553" s="3">
        <f t="shared" si="62"/>
        <v>36.803000000000004</v>
      </c>
      <c r="F553" s="7">
        <v>42178</v>
      </c>
      <c r="G553">
        <v>107</v>
      </c>
      <c r="H553" s="3">
        <f t="shared" si="56"/>
        <v>153.345</v>
      </c>
      <c r="I553" s="7">
        <v>42208</v>
      </c>
      <c r="J553">
        <v>13.3</v>
      </c>
      <c r="K553" s="3">
        <f t="shared" si="57"/>
        <v>0.68950000000000244</v>
      </c>
      <c r="L553" s="7">
        <v>42239</v>
      </c>
      <c r="M553">
        <v>12.1</v>
      </c>
      <c r="N553" s="3">
        <f t="shared" si="58"/>
        <v>1.5314999999999976</v>
      </c>
      <c r="O553" s="7">
        <v>42270</v>
      </c>
      <c r="P553">
        <v>9.09</v>
      </c>
      <c r="Q553" s="3">
        <f t="shared" si="59"/>
        <v>1.8503499999999988</v>
      </c>
      <c r="R553" s="7">
        <v>42300</v>
      </c>
      <c r="S553">
        <v>22.2</v>
      </c>
      <c r="T553" s="3">
        <f t="shared" si="60"/>
        <v>28.803000000000001</v>
      </c>
    </row>
    <row r="554" spans="2:20" x14ac:dyDescent="0.35">
      <c r="B554">
        <f t="shared" si="61"/>
        <v>2015</v>
      </c>
      <c r="C554" s="7">
        <v>42148</v>
      </c>
      <c r="D554">
        <v>30.5</v>
      </c>
      <c r="E554" s="3">
        <f t="shared" si="62"/>
        <v>30.827500000000001</v>
      </c>
      <c r="F554" s="7">
        <v>42179</v>
      </c>
      <c r="G554">
        <v>114</v>
      </c>
      <c r="H554" s="3">
        <f t="shared" si="56"/>
        <v>164.64999999999998</v>
      </c>
      <c r="I554" s="7">
        <v>42209</v>
      </c>
      <c r="J554">
        <v>15.9</v>
      </c>
      <c r="K554" s="3">
        <f t="shared" si="57"/>
        <v>4.8885000000000005</v>
      </c>
      <c r="L554" s="7">
        <v>42240</v>
      </c>
      <c r="M554">
        <v>13.9</v>
      </c>
      <c r="N554" s="3">
        <f t="shared" si="58"/>
        <v>4.4384999999999977</v>
      </c>
      <c r="O554" s="7">
        <v>42271</v>
      </c>
      <c r="P554">
        <v>8.5299999999999994</v>
      </c>
      <c r="Q554" s="3">
        <f t="shared" si="59"/>
        <v>0.94594999999999807</v>
      </c>
      <c r="R554" s="7">
        <v>42301</v>
      </c>
      <c r="S554">
        <v>21.5</v>
      </c>
      <c r="T554" s="3">
        <f t="shared" si="60"/>
        <v>27.672499999999996</v>
      </c>
    </row>
    <row r="555" spans="2:20" x14ac:dyDescent="0.35">
      <c r="B555">
        <f t="shared" si="61"/>
        <v>2015</v>
      </c>
      <c r="C555" s="7">
        <v>42149</v>
      </c>
      <c r="D555">
        <v>28.2</v>
      </c>
      <c r="E555" s="3">
        <f t="shared" si="62"/>
        <v>27.113</v>
      </c>
      <c r="F555" s="7">
        <v>42180</v>
      </c>
      <c r="G555">
        <v>82.8</v>
      </c>
      <c r="H555" s="3">
        <f t="shared" si="56"/>
        <v>114.262</v>
      </c>
      <c r="I555" s="7">
        <v>42210</v>
      </c>
      <c r="J555">
        <v>17.5</v>
      </c>
      <c r="K555" s="3">
        <f t="shared" si="57"/>
        <v>7.4725000000000001</v>
      </c>
      <c r="L555" s="7">
        <v>42241</v>
      </c>
      <c r="M555">
        <v>13.4</v>
      </c>
      <c r="N555" s="3">
        <f t="shared" si="58"/>
        <v>3.6310000000000002</v>
      </c>
      <c r="O555" s="7">
        <v>42272</v>
      </c>
      <c r="P555">
        <v>8.01</v>
      </c>
      <c r="Q555" s="3">
        <f t="shared" si="59"/>
        <v>0.10614999999999952</v>
      </c>
      <c r="R555" s="7">
        <v>42302</v>
      </c>
      <c r="S555">
        <v>20.9</v>
      </c>
      <c r="T555" s="3">
        <f t="shared" si="60"/>
        <v>26.703499999999995</v>
      </c>
    </row>
    <row r="556" spans="2:20" x14ac:dyDescent="0.35">
      <c r="B556">
        <f t="shared" si="61"/>
        <v>2015</v>
      </c>
      <c r="C556" s="7">
        <v>42150</v>
      </c>
      <c r="D556">
        <v>30.5</v>
      </c>
      <c r="E556" s="3">
        <f t="shared" si="62"/>
        <v>30.827500000000001</v>
      </c>
      <c r="F556" s="7">
        <v>42181</v>
      </c>
      <c r="G556">
        <v>59.3</v>
      </c>
      <c r="H556" s="3">
        <f t="shared" si="56"/>
        <v>76.309499999999986</v>
      </c>
      <c r="I556" s="7">
        <v>42211</v>
      </c>
      <c r="J556">
        <v>16</v>
      </c>
      <c r="K556" s="3">
        <f t="shared" si="57"/>
        <v>5.0500000000000007</v>
      </c>
      <c r="L556" s="7">
        <v>42242</v>
      </c>
      <c r="M556">
        <v>44.4</v>
      </c>
      <c r="N556" s="3">
        <f t="shared" si="58"/>
        <v>53.695999999999998</v>
      </c>
      <c r="O556" s="7">
        <v>42273</v>
      </c>
      <c r="P556">
        <v>7.52</v>
      </c>
      <c r="Q556" s="3">
        <f t="shared" si="59"/>
        <v>-0.68520000000000003</v>
      </c>
      <c r="R556" s="7">
        <v>42303</v>
      </c>
      <c r="S556">
        <v>20.100000000000001</v>
      </c>
      <c r="T556" s="3">
        <f t="shared" si="60"/>
        <v>25.4115</v>
      </c>
    </row>
    <row r="557" spans="2:20" x14ac:dyDescent="0.35">
      <c r="B557">
        <f t="shared" si="61"/>
        <v>2015</v>
      </c>
      <c r="C557" s="7">
        <v>42151</v>
      </c>
      <c r="D557">
        <v>30</v>
      </c>
      <c r="E557" s="3">
        <f t="shared" si="62"/>
        <v>30.020000000000003</v>
      </c>
      <c r="F557" s="7">
        <v>42182</v>
      </c>
      <c r="G557">
        <v>44.7</v>
      </c>
      <c r="H557" s="3">
        <f t="shared" si="56"/>
        <v>52.730499999999999</v>
      </c>
      <c r="I557" s="7">
        <v>42212</v>
      </c>
      <c r="J557">
        <v>15.9</v>
      </c>
      <c r="K557" s="3">
        <f t="shared" si="57"/>
        <v>4.8885000000000005</v>
      </c>
      <c r="L557" s="7">
        <v>42243</v>
      </c>
      <c r="M557">
        <v>45.9</v>
      </c>
      <c r="N557" s="3">
        <f t="shared" si="58"/>
        <v>56.118499999999997</v>
      </c>
      <c r="O557" s="7">
        <v>42274</v>
      </c>
      <c r="P557">
        <v>7.17</v>
      </c>
      <c r="Q557" s="3">
        <f t="shared" si="59"/>
        <v>-1.2504500000000007</v>
      </c>
      <c r="R557" s="7">
        <v>42304</v>
      </c>
      <c r="S557">
        <v>19.2</v>
      </c>
      <c r="T557" s="3">
        <f t="shared" si="60"/>
        <v>23.957999999999998</v>
      </c>
    </row>
    <row r="558" spans="2:20" x14ac:dyDescent="0.35">
      <c r="B558">
        <f t="shared" si="61"/>
        <v>2015</v>
      </c>
      <c r="C558" s="7">
        <v>42152</v>
      </c>
      <c r="D558">
        <v>28.7</v>
      </c>
      <c r="E558" s="3">
        <f t="shared" si="62"/>
        <v>27.920499999999997</v>
      </c>
      <c r="F558" s="7">
        <v>42183</v>
      </c>
      <c r="G558">
        <v>43.2</v>
      </c>
      <c r="H558" s="3">
        <f t="shared" si="56"/>
        <v>50.308</v>
      </c>
      <c r="I558" s="7">
        <v>42213</v>
      </c>
      <c r="J558">
        <v>19.2</v>
      </c>
      <c r="K558" s="3">
        <f t="shared" si="57"/>
        <v>10.218</v>
      </c>
      <c r="L558" s="7">
        <v>42244</v>
      </c>
      <c r="M558">
        <v>34.700000000000003</v>
      </c>
      <c r="N558" s="3">
        <f t="shared" si="58"/>
        <v>38.030500000000004</v>
      </c>
      <c r="O558" s="7">
        <v>42275</v>
      </c>
      <c r="P558">
        <v>6.89</v>
      </c>
      <c r="Q558" s="3">
        <f t="shared" si="59"/>
        <v>-1.7026500000000002</v>
      </c>
      <c r="R558" s="7">
        <v>42305</v>
      </c>
      <c r="S558">
        <v>19.100000000000001</v>
      </c>
      <c r="T558" s="3">
        <f t="shared" si="60"/>
        <v>23.796500000000002</v>
      </c>
    </row>
    <row r="559" spans="2:20" x14ac:dyDescent="0.35">
      <c r="B559">
        <f t="shared" si="61"/>
        <v>2015</v>
      </c>
      <c r="C559" s="7">
        <v>42153</v>
      </c>
      <c r="D559">
        <v>33.200000000000003</v>
      </c>
      <c r="E559" s="3">
        <f t="shared" si="62"/>
        <v>35.188000000000002</v>
      </c>
      <c r="F559" s="7">
        <v>42184</v>
      </c>
      <c r="G559">
        <v>71.5</v>
      </c>
      <c r="H559" s="3">
        <f t="shared" si="56"/>
        <v>96.012499999999989</v>
      </c>
      <c r="I559" s="7">
        <v>42214</v>
      </c>
      <c r="J559">
        <v>17.2</v>
      </c>
      <c r="K559" s="3">
        <f t="shared" si="57"/>
        <v>6.9879999999999995</v>
      </c>
      <c r="L559" s="7">
        <v>42245</v>
      </c>
      <c r="M559">
        <v>27.3</v>
      </c>
      <c r="N559" s="3">
        <f t="shared" si="58"/>
        <v>26.079499999999999</v>
      </c>
      <c r="O559" s="7">
        <v>42276</v>
      </c>
      <c r="P559">
        <v>6.95</v>
      </c>
      <c r="Q559" s="3">
        <f t="shared" si="59"/>
        <v>-1.6057500000000005</v>
      </c>
      <c r="R559" s="7">
        <v>42306</v>
      </c>
      <c r="S559">
        <v>141</v>
      </c>
      <c r="T559" s="3">
        <f t="shared" si="60"/>
        <v>220.66499999999999</v>
      </c>
    </row>
    <row r="560" spans="2:20" x14ac:dyDescent="0.35">
      <c r="B560">
        <f t="shared" si="61"/>
        <v>2015</v>
      </c>
      <c r="C560" s="7">
        <v>42154</v>
      </c>
      <c r="D560">
        <v>30.6</v>
      </c>
      <c r="E560" s="3">
        <f t="shared" si="62"/>
        <v>30.989000000000004</v>
      </c>
      <c r="F560" s="7">
        <v>42185</v>
      </c>
      <c r="G560">
        <v>68.900000000000006</v>
      </c>
      <c r="H560" s="3">
        <f t="shared" si="56"/>
        <v>91.813500000000005</v>
      </c>
      <c r="I560" s="7">
        <v>42215</v>
      </c>
      <c r="J560">
        <v>15.1</v>
      </c>
      <c r="K560" s="3">
        <f t="shared" si="57"/>
        <v>3.5964999999999989</v>
      </c>
      <c r="L560" s="7">
        <v>42246</v>
      </c>
      <c r="M560">
        <v>22.4</v>
      </c>
      <c r="N560" s="3">
        <f t="shared" si="58"/>
        <v>18.165999999999993</v>
      </c>
      <c r="O560" s="7">
        <v>42277</v>
      </c>
      <c r="P560">
        <v>216</v>
      </c>
      <c r="Q560" s="3">
        <f t="shared" si="59"/>
        <v>336.01</v>
      </c>
      <c r="R560" s="7">
        <v>42307</v>
      </c>
      <c r="S560">
        <v>243</v>
      </c>
      <c r="T560" s="3">
        <f t="shared" si="60"/>
        <v>385.39499999999998</v>
      </c>
    </row>
    <row r="561" spans="2:20" x14ac:dyDescent="0.35">
      <c r="B561">
        <f t="shared" si="61"/>
        <v>2015</v>
      </c>
      <c r="C561" s="7">
        <v>42155</v>
      </c>
      <c r="D561">
        <v>30</v>
      </c>
      <c r="E561" s="3">
        <f t="shared" si="62"/>
        <v>30.020000000000003</v>
      </c>
      <c r="H561" s="3" t="str">
        <f t="shared" si="56"/>
        <v/>
      </c>
      <c r="I561" s="7">
        <v>42216</v>
      </c>
      <c r="J561">
        <v>14.2</v>
      </c>
      <c r="K561" s="3">
        <f t="shared" si="57"/>
        <v>2.1430000000000007</v>
      </c>
      <c r="L561" s="7">
        <v>42247</v>
      </c>
      <c r="M561">
        <v>19.100000000000001</v>
      </c>
      <c r="N561" s="3">
        <f t="shared" si="58"/>
        <v>12.836500000000001</v>
      </c>
      <c r="Q561" s="3" t="str">
        <f t="shared" si="59"/>
        <v/>
      </c>
      <c r="R561" s="7">
        <v>42308</v>
      </c>
      <c r="S561">
        <v>186</v>
      </c>
      <c r="T561" s="3">
        <f t="shared" si="60"/>
        <v>293.33999999999997</v>
      </c>
    </row>
    <row r="562" spans="2:20" x14ac:dyDescent="0.35">
      <c r="B562">
        <f t="shared" si="61"/>
        <v>2016</v>
      </c>
      <c r="C562" s="7">
        <v>42491</v>
      </c>
      <c r="D562">
        <v>34.200000000000003</v>
      </c>
      <c r="E562" s="3">
        <f t="shared" si="62"/>
        <v>36.803000000000004</v>
      </c>
      <c r="F562" s="7">
        <v>42522</v>
      </c>
      <c r="G562">
        <v>18.2</v>
      </c>
      <c r="H562" s="3">
        <f t="shared" si="56"/>
        <v>9.9329999999999963</v>
      </c>
      <c r="I562" s="7">
        <v>42552</v>
      </c>
      <c r="J562">
        <v>9.7799999999999994</v>
      </c>
      <c r="K562" s="3">
        <f t="shared" si="57"/>
        <v>-4.9953000000000003</v>
      </c>
      <c r="L562" s="7">
        <v>42583</v>
      </c>
      <c r="M562">
        <v>5.74</v>
      </c>
      <c r="N562" s="3">
        <f t="shared" si="58"/>
        <v>-8.7399000000000004</v>
      </c>
      <c r="O562" s="7">
        <v>42614</v>
      </c>
      <c r="P562">
        <v>2.71</v>
      </c>
      <c r="Q562" s="3">
        <f t="shared" si="59"/>
        <v>-8.4533500000000004</v>
      </c>
      <c r="R562" s="7">
        <v>42644</v>
      </c>
      <c r="S562">
        <v>2.0699999999999998</v>
      </c>
      <c r="T562" s="3">
        <f t="shared" si="60"/>
        <v>-3.70695</v>
      </c>
    </row>
    <row r="563" spans="2:20" x14ac:dyDescent="0.35">
      <c r="B563">
        <f t="shared" si="61"/>
        <v>2016</v>
      </c>
      <c r="C563" s="7">
        <v>42492</v>
      </c>
      <c r="D563">
        <v>34.6</v>
      </c>
      <c r="E563" s="3">
        <f t="shared" si="62"/>
        <v>37.449000000000005</v>
      </c>
      <c r="F563" s="7">
        <v>42523</v>
      </c>
      <c r="G563">
        <v>16.3</v>
      </c>
      <c r="H563" s="3">
        <f t="shared" si="56"/>
        <v>6.8644999999999996</v>
      </c>
      <c r="I563" s="7">
        <v>42553</v>
      </c>
      <c r="J563">
        <v>17.5</v>
      </c>
      <c r="K563" s="3">
        <f t="shared" si="57"/>
        <v>7.4725000000000001</v>
      </c>
      <c r="L563" s="7">
        <v>42584</v>
      </c>
      <c r="M563">
        <v>5.54</v>
      </c>
      <c r="N563" s="3">
        <f t="shared" si="58"/>
        <v>-9.0629000000000008</v>
      </c>
      <c r="O563" s="7">
        <v>42615</v>
      </c>
      <c r="P563">
        <v>2.66</v>
      </c>
      <c r="Q563" s="3">
        <f t="shared" si="59"/>
        <v>-8.5340999999999987</v>
      </c>
      <c r="R563" s="7">
        <v>42645</v>
      </c>
      <c r="S563">
        <v>2.27</v>
      </c>
      <c r="T563" s="3">
        <f t="shared" si="60"/>
        <v>-3.38395</v>
      </c>
    </row>
    <row r="564" spans="2:20" x14ac:dyDescent="0.35">
      <c r="B564">
        <f t="shared" si="61"/>
        <v>2016</v>
      </c>
      <c r="C564" s="7">
        <v>42493</v>
      </c>
      <c r="D564">
        <v>43.1</v>
      </c>
      <c r="E564" s="3">
        <f t="shared" si="62"/>
        <v>51.176499999999997</v>
      </c>
      <c r="F564" s="7">
        <v>42524</v>
      </c>
      <c r="G564">
        <v>15.3</v>
      </c>
      <c r="H564" s="3">
        <f t="shared" si="56"/>
        <v>5.2495000000000012</v>
      </c>
      <c r="I564" s="7">
        <v>42554</v>
      </c>
      <c r="J564">
        <v>13.9</v>
      </c>
      <c r="K564" s="3">
        <f t="shared" si="57"/>
        <v>1.6585000000000001</v>
      </c>
      <c r="L564" s="7">
        <v>42585</v>
      </c>
      <c r="M564">
        <v>4.8499999999999996</v>
      </c>
      <c r="N564" s="3">
        <f t="shared" si="58"/>
        <v>-10.177250000000003</v>
      </c>
      <c r="O564" s="7">
        <v>42616</v>
      </c>
      <c r="P564">
        <v>2.66</v>
      </c>
      <c r="Q564" s="3">
        <f t="shared" si="59"/>
        <v>-8.5340999999999987</v>
      </c>
      <c r="R564" s="7">
        <v>42646</v>
      </c>
      <c r="S564">
        <v>2.36</v>
      </c>
      <c r="T564" s="3">
        <f t="shared" si="60"/>
        <v>-3.2385999999999999</v>
      </c>
    </row>
    <row r="565" spans="2:20" x14ac:dyDescent="0.35">
      <c r="B565">
        <f t="shared" si="61"/>
        <v>2016</v>
      </c>
      <c r="C565" s="7">
        <v>42494</v>
      </c>
      <c r="D565">
        <v>41.5</v>
      </c>
      <c r="E565" s="3">
        <f t="shared" si="62"/>
        <v>48.592499999999994</v>
      </c>
      <c r="F565" s="7">
        <v>42525</v>
      </c>
      <c r="G565">
        <v>15.4</v>
      </c>
      <c r="H565" s="3">
        <f t="shared" si="56"/>
        <v>5.4109999999999978</v>
      </c>
      <c r="I565" s="7">
        <v>42555</v>
      </c>
      <c r="J565">
        <v>11</v>
      </c>
      <c r="K565" s="3">
        <f t="shared" si="57"/>
        <v>-3.0249999999999986</v>
      </c>
      <c r="L565" s="7">
        <v>42586</v>
      </c>
      <c r="M565">
        <v>4.34</v>
      </c>
      <c r="N565" s="3">
        <f t="shared" si="58"/>
        <v>-11.000900000000001</v>
      </c>
      <c r="O565" s="7">
        <v>42617</v>
      </c>
      <c r="P565">
        <v>2.65</v>
      </c>
      <c r="Q565" s="3">
        <f t="shared" si="59"/>
        <v>-8.5502500000000001</v>
      </c>
      <c r="R565" s="7">
        <v>42647</v>
      </c>
      <c r="S565">
        <v>2.15</v>
      </c>
      <c r="T565" s="3">
        <f t="shared" si="60"/>
        <v>-3.57775</v>
      </c>
    </row>
    <row r="566" spans="2:20" x14ac:dyDescent="0.35">
      <c r="B566">
        <f t="shared" si="61"/>
        <v>2016</v>
      </c>
      <c r="C566" s="7">
        <v>42495</v>
      </c>
      <c r="D566">
        <v>50.3</v>
      </c>
      <c r="E566" s="3">
        <f t="shared" si="62"/>
        <v>62.804499999999997</v>
      </c>
      <c r="F566" s="7">
        <v>42526</v>
      </c>
      <c r="G566">
        <v>14.5</v>
      </c>
      <c r="H566" s="3">
        <f t="shared" si="56"/>
        <v>3.9574999999999996</v>
      </c>
      <c r="I566" s="7">
        <v>42556</v>
      </c>
      <c r="J566">
        <v>9.25</v>
      </c>
      <c r="K566" s="3">
        <f t="shared" si="57"/>
        <v>-5.8512499999999985</v>
      </c>
      <c r="L566" s="7">
        <v>42587</v>
      </c>
      <c r="M566">
        <v>3.86</v>
      </c>
      <c r="N566" s="3">
        <f t="shared" si="58"/>
        <v>-11.776100000000003</v>
      </c>
      <c r="O566" s="7">
        <v>42618</v>
      </c>
      <c r="P566">
        <v>2.6</v>
      </c>
      <c r="Q566" s="3">
        <f t="shared" si="59"/>
        <v>-8.6310000000000002</v>
      </c>
      <c r="R566" s="7">
        <v>42648</v>
      </c>
      <c r="S566">
        <v>2.1</v>
      </c>
      <c r="T566" s="3">
        <f t="shared" si="60"/>
        <v>-3.6584999999999996</v>
      </c>
    </row>
    <row r="567" spans="2:20" x14ac:dyDescent="0.35">
      <c r="B567">
        <f t="shared" si="61"/>
        <v>2016</v>
      </c>
      <c r="C567" s="7">
        <v>42496</v>
      </c>
      <c r="D567">
        <v>64.2</v>
      </c>
      <c r="E567" s="3">
        <f t="shared" si="62"/>
        <v>85.253000000000014</v>
      </c>
      <c r="F567" s="7">
        <v>42527</v>
      </c>
      <c r="G567">
        <v>27.1</v>
      </c>
      <c r="H567" s="3">
        <f t="shared" si="56"/>
        <v>24.3065</v>
      </c>
      <c r="I567" s="7">
        <v>42557</v>
      </c>
      <c r="J567">
        <v>7.82</v>
      </c>
      <c r="K567" s="3">
        <f t="shared" si="57"/>
        <v>-8.1606999999999985</v>
      </c>
      <c r="L567" s="7">
        <v>42588</v>
      </c>
      <c r="M567">
        <v>3.72</v>
      </c>
      <c r="N567" s="3">
        <f t="shared" si="58"/>
        <v>-12.002200000000002</v>
      </c>
      <c r="O567" s="7">
        <v>42619</v>
      </c>
      <c r="P567">
        <v>2.72</v>
      </c>
      <c r="Q567" s="3">
        <f t="shared" si="59"/>
        <v>-8.4372000000000007</v>
      </c>
      <c r="R567" s="7">
        <v>42649</v>
      </c>
      <c r="S567">
        <v>2.13</v>
      </c>
      <c r="T567" s="3">
        <f t="shared" si="60"/>
        <v>-3.6100500000000002</v>
      </c>
    </row>
    <row r="568" spans="2:20" x14ac:dyDescent="0.35">
      <c r="B568">
        <f t="shared" si="61"/>
        <v>2016</v>
      </c>
      <c r="C568" s="7">
        <v>42497</v>
      </c>
      <c r="D568">
        <v>63.3</v>
      </c>
      <c r="E568" s="3">
        <f t="shared" si="62"/>
        <v>83.799499999999995</v>
      </c>
      <c r="F568" s="7">
        <v>42528</v>
      </c>
      <c r="G568">
        <v>26.7</v>
      </c>
      <c r="H568" s="3">
        <f t="shared" si="56"/>
        <v>23.660499999999999</v>
      </c>
      <c r="I568" s="7">
        <v>42558</v>
      </c>
      <c r="J568">
        <v>7.65</v>
      </c>
      <c r="K568" s="3">
        <f t="shared" si="57"/>
        <v>-8.4352499999999981</v>
      </c>
      <c r="L568" s="7">
        <v>42589</v>
      </c>
      <c r="M568">
        <v>3.67</v>
      </c>
      <c r="N568" s="3">
        <f t="shared" si="58"/>
        <v>-12.082950000000002</v>
      </c>
      <c r="O568" s="7">
        <v>42620</v>
      </c>
      <c r="P568">
        <v>2.93</v>
      </c>
      <c r="Q568" s="3">
        <f t="shared" si="59"/>
        <v>-8.0980500000000006</v>
      </c>
      <c r="R568" s="7">
        <v>42650</v>
      </c>
      <c r="S568">
        <v>2.2000000000000002</v>
      </c>
      <c r="T568" s="3">
        <f t="shared" si="60"/>
        <v>-3.4969999999999994</v>
      </c>
    </row>
    <row r="569" spans="2:20" x14ac:dyDescent="0.35">
      <c r="B569">
        <f t="shared" si="61"/>
        <v>2016</v>
      </c>
      <c r="C569" s="7">
        <v>42498</v>
      </c>
      <c r="D569">
        <v>74.400000000000006</v>
      </c>
      <c r="E569" s="3">
        <f t="shared" si="62"/>
        <v>101.726</v>
      </c>
      <c r="F569" s="7">
        <v>42529</v>
      </c>
      <c r="G569">
        <v>27.3</v>
      </c>
      <c r="H569" s="3">
        <f t="shared" si="56"/>
        <v>24.6295</v>
      </c>
      <c r="I569" s="7">
        <v>42559</v>
      </c>
      <c r="J569">
        <v>8.41</v>
      </c>
      <c r="K569" s="3">
        <f t="shared" si="57"/>
        <v>-7.2078499999999988</v>
      </c>
      <c r="L569" s="7">
        <v>42590</v>
      </c>
      <c r="M569">
        <v>3.52</v>
      </c>
      <c r="N569" s="3">
        <f t="shared" si="58"/>
        <v>-12.325200000000002</v>
      </c>
      <c r="O569" s="7">
        <v>42621</v>
      </c>
      <c r="P569">
        <v>2.94</v>
      </c>
      <c r="Q569" s="3">
        <f t="shared" si="59"/>
        <v>-8.081900000000001</v>
      </c>
      <c r="R569" s="7">
        <v>42651</v>
      </c>
      <c r="S569">
        <v>2.08</v>
      </c>
      <c r="T569" s="3">
        <f t="shared" si="60"/>
        <v>-3.6907999999999999</v>
      </c>
    </row>
    <row r="570" spans="2:20" x14ac:dyDescent="0.35">
      <c r="B570">
        <f t="shared" si="61"/>
        <v>2016</v>
      </c>
      <c r="C570" s="7">
        <v>42499</v>
      </c>
      <c r="D570">
        <v>82.9</v>
      </c>
      <c r="E570" s="3">
        <f t="shared" si="62"/>
        <v>115.45349999999999</v>
      </c>
      <c r="F570" s="7">
        <v>42530</v>
      </c>
      <c r="G570">
        <v>24.1</v>
      </c>
      <c r="H570" s="3">
        <f t="shared" si="56"/>
        <v>19.461500000000001</v>
      </c>
      <c r="I570" s="7">
        <v>42560</v>
      </c>
      <c r="J570">
        <v>8.1</v>
      </c>
      <c r="K570" s="3">
        <f t="shared" si="57"/>
        <v>-7.708499999999999</v>
      </c>
      <c r="L570" s="7">
        <v>42591</v>
      </c>
      <c r="M570">
        <v>3.1</v>
      </c>
      <c r="N570" s="3">
        <f t="shared" si="58"/>
        <v>-13.003500000000003</v>
      </c>
      <c r="O570" s="7">
        <v>42622</v>
      </c>
      <c r="P570">
        <v>2.92</v>
      </c>
      <c r="Q570" s="3">
        <f t="shared" si="59"/>
        <v>-8.1142000000000003</v>
      </c>
      <c r="R570" s="7">
        <v>42652</v>
      </c>
      <c r="S570">
        <v>2.36</v>
      </c>
      <c r="T570" s="3">
        <f t="shared" si="60"/>
        <v>-3.2385999999999999</v>
      </c>
    </row>
    <row r="571" spans="2:20" x14ac:dyDescent="0.35">
      <c r="B571">
        <f t="shared" si="61"/>
        <v>2016</v>
      </c>
      <c r="C571" s="7">
        <v>42500</v>
      </c>
      <c r="D571">
        <v>72.5</v>
      </c>
      <c r="E571" s="3">
        <f t="shared" si="62"/>
        <v>98.657499999999999</v>
      </c>
      <c r="F571" s="7">
        <v>42531</v>
      </c>
      <c r="G571">
        <v>22.4</v>
      </c>
      <c r="H571" s="3">
        <f t="shared" si="56"/>
        <v>16.715999999999994</v>
      </c>
      <c r="I571" s="7">
        <v>42561</v>
      </c>
      <c r="J571">
        <v>9.16</v>
      </c>
      <c r="K571" s="3">
        <f t="shared" si="57"/>
        <v>-5.996599999999999</v>
      </c>
      <c r="L571" s="7">
        <v>42592</v>
      </c>
      <c r="M571">
        <v>2.97</v>
      </c>
      <c r="N571" s="3">
        <f t="shared" si="58"/>
        <v>-13.213450000000002</v>
      </c>
      <c r="O571" s="7">
        <v>42623</v>
      </c>
      <c r="P571">
        <v>2.77</v>
      </c>
      <c r="Q571" s="3">
        <f t="shared" si="59"/>
        <v>-8.3564499999999988</v>
      </c>
      <c r="R571" s="7">
        <v>42653</v>
      </c>
      <c r="S571">
        <v>9.06</v>
      </c>
      <c r="T571" s="3">
        <f t="shared" si="60"/>
        <v>7.5819000000000001</v>
      </c>
    </row>
    <row r="572" spans="2:20" x14ac:dyDescent="0.35">
      <c r="B572">
        <f t="shared" si="61"/>
        <v>2016</v>
      </c>
      <c r="C572" s="7">
        <v>42501</v>
      </c>
      <c r="D572">
        <v>60.4</v>
      </c>
      <c r="E572" s="3">
        <f t="shared" si="62"/>
        <v>79.115999999999985</v>
      </c>
      <c r="F572" s="7">
        <v>42532</v>
      </c>
      <c r="G572">
        <v>19.8</v>
      </c>
      <c r="H572" s="3">
        <f t="shared" si="56"/>
        <v>12.516999999999999</v>
      </c>
      <c r="I572" s="7">
        <v>42562</v>
      </c>
      <c r="J572">
        <v>10.8</v>
      </c>
      <c r="K572" s="3">
        <f t="shared" si="57"/>
        <v>-3.347999999999999</v>
      </c>
      <c r="L572" s="7">
        <v>42593</v>
      </c>
      <c r="M572">
        <v>3.16</v>
      </c>
      <c r="N572" s="3">
        <f t="shared" si="58"/>
        <v>-12.906600000000001</v>
      </c>
      <c r="O572" s="7">
        <v>42624</v>
      </c>
      <c r="P572">
        <v>2.81</v>
      </c>
      <c r="Q572" s="3">
        <f t="shared" si="59"/>
        <v>-8.2918500000000002</v>
      </c>
      <c r="R572" s="7">
        <v>42654</v>
      </c>
      <c r="S572">
        <v>4.82</v>
      </c>
      <c r="T572" s="3">
        <f t="shared" si="60"/>
        <v>0.73430000000000017</v>
      </c>
    </row>
    <row r="573" spans="2:20" x14ac:dyDescent="0.35">
      <c r="B573">
        <f t="shared" si="61"/>
        <v>2016</v>
      </c>
      <c r="C573" s="7">
        <v>42502</v>
      </c>
      <c r="D573">
        <v>49.5</v>
      </c>
      <c r="E573" s="3">
        <f t="shared" si="62"/>
        <v>61.512499999999996</v>
      </c>
      <c r="F573" s="7">
        <v>42533</v>
      </c>
      <c r="G573">
        <v>18.8</v>
      </c>
      <c r="H573" s="3">
        <f t="shared" si="56"/>
        <v>10.902000000000001</v>
      </c>
      <c r="I573" s="7">
        <v>42563</v>
      </c>
      <c r="J573">
        <v>8.98</v>
      </c>
      <c r="K573" s="3">
        <f t="shared" si="57"/>
        <v>-6.2872999999999983</v>
      </c>
      <c r="L573" s="7">
        <v>42594</v>
      </c>
      <c r="M573">
        <v>3.16</v>
      </c>
      <c r="N573" s="3">
        <f t="shared" si="58"/>
        <v>-12.906600000000001</v>
      </c>
      <c r="O573" s="7">
        <v>42625</v>
      </c>
      <c r="P573">
        <v>2.5299999999999998</v>
      </c>
      <c r="Q573" s="3">
        <f t="shared" si="59"/>
        <v>-8.7440500000000014</v>
      </c>
      <c r="R573" s="7">
        <v>42655</v>
      </c>
      <c r="S573">
        <v>3.23</v>
      </c>
      <c r="T573" s="3">
        <f t="shared" si="60"/>
        <v>-1.8335499999999998</v>
      </c>
    </row>
    <row r="574" spans="2:20" x14ac:dyDescent="0.35">
      <c r="B574">
        <f t="shared" si="61"/>
        <v>2016</v>
      </c>
      <c r="C574" s="7">
        <v>42503</v>
      </c>
      <c r="D574">
        <v>42.2</v>
      </c>
      <c r="E574" s="3">
        <f t="shared" si="62"/>
        <v>49.723000000000006</v>
      </c>
      <c r="F574" s="7">
        <v>42534</v>
      </c>
      <c r="G574">
        <v>21.7</v>
      </c>
      <c r="H574" s="3">
        <f t="shared" si="56"/>
        <v>15.585499999999996</v>
      </c>
      <c r="I574" s="7">
        <v>42564</v>
      </c>
      <c r="J574">
        <v>8.1300000000000008</v>
      </c>
      <c r="K574" s="3">
        <f t="shared" si="57"/>
        <v>-7.6600499999999982</v>
      </c>
      <c r="L574" s="7">
        <v>42595</v>
      </c>
      <c r="M574">
        <v>3.27</v>
      </c>
      <c r="N574" s="3">
        <f t="shared" si="58"/>
        <v>-12.728950000000001</v>
      </c>
      <c r="O574" s="7">
        <v>42626</v>
      </c>
      <c r="P574">
        <v>2.5</v>
      </c>
      <c r="Q574" s="3">
        <f t="shared" si="59"/>
        <v>-8.7925000000000004</v>
      </c>
      <c r="R574" s="7">
        <v>42656</v>
      </c>
      <c r="S574">
        <v>2.79</v>
      </c>
      <c r="T574" s="3">
        <f t="shared" si="60"/>
        <v>-2.5441500000000001</v>
      </c>
    </row>
    <row r="575" spans="2:20" x14ac:dyDescent="0.35">
      <c r="B575">
        <f t="shared" si="61"/>
        <v>2016</v>
      </c>
      <c r="C575" s="7">
        <v>42504</v>
      </c>
      <c r="D575">
        <v>45.7</v>
      </c>
      <c r="E575" s="3">
        <f t="shared" si="62"/>
        <v>55.375500000000009</v>
      </c>
      <c r="F575" s="7">
        <v>42535</v>
      </c>
      <c r="G575">
        <v>20.5</v>
      </c>
      <c r="H575" s="3">
        <f t="shared" si="56"/>
        <v>13.647500000000001</v>
      </c>
      <c r="I575" s="7">
        <v>42565</v>
      </c>
      <c r="J575">
        <v>10.6</v>
      </c>
      <c r="K575" s="3">
        <f t="shared" si="57"/>
        <v>-3.6709999999999994</v>
      </c>
      <c r="L575" s="7">
        <v>42596</v>
      </c>
      <c r="M575">
        <v>3.92</v>
      </c>
      <c r="N575" s="3">
        <f t="shared" si="58"/>
        <v>-11.679200000000002</v>
      </c>
      <c r="O575" s="7">
        <v>42627</v>
      </c>
      <c r="P575">
        <v>2.93</v>
      </c>
      <c r="Q575" s="3">
        <f t="shared" si="59"/>
        <v>-8.0980500000000006</v>
      </c>
      <c r="R575" s="7">
        <v>42657</v>
      </c>
      <c r="S575">
        <v>2.72</v>
      </c>
      <c r="T575" s="3">
        <f t="shared" si="60"/>
        <v>-2.6571999999999996</v>
      </c>
    </row>
    <row r="576" spans="2:20" x14ac:dyDescent="0.35">
      <c r="B576">
        <f t="shared" si="61"/>
        <v>2016</v>
      </c>
      <c r="C576" s="7">
        <v>42505</v>
      </c>
      <c r="D576">
        <v>43.2</v>
      </c>
      <c r="E576" s="3">
        <f t="shared" si="62"/>
        <v>51.338000000000001</v>
      </c>
      <c r="F576" s="7">
        <v>42536</v>
      </c>
      <c r="G576">
        <v>19.399999999999999</v>
      </c>
      <c r="H576" s="3">
        <f t="shared" si="56"/>
        <v>11.870999999999995</v>
      </c>
      <c r="I576" s="7">
        <v>42566</v>
      </c>
      <c r="J576">
        <v>7.78</v>
      </c>
      <c r="K576" s="3">
        <f t="shared" si="57"/>
        <v>-8.2252999999999989</v>
      </c>
      <c r="L576" s="7">
        <v>42597</v>
      </c>
      <c r="M576">
        <v>3.9</v>
      </c>
      <c r="N576" s="3">
        <f t="shared" si="58"/>
        <v>-11.711500000000001</v>
      </c>
      <c r="O576" s="7">
        <v>42628</v>
      </c>
      <c r="P576">
        <v>2.73</v>
      </c>
      <c r="Q576" s="3">
        <f t="shared" si="59"/>
        <v>-8.421050000000001</v>
      </c>
      <c r="R576" s="7">
        <v>42658</v>
      </c>
      <c r="S576">
        <v>2.88</v>
      </c>
      <c r="T576" s="3">
        <f t="shared" si="60"/>
        <v>-2.3987999999999996</v>
      </c>
    </row>
    <row r="577" spans="2:20" x14ac:dyDescent="0.35">
      <c r="B577">
        <f t="shared" si="61"/>
        <v>2016</v>
      </c>
      <c r="C577" s="7">
        <v>42506</v>
      </c>
      <c r="D577">
        <v>40.9</v>
      </c>
      <c r="E577" s="3">
        <f t="shared" si="62"/>
        <v>47.6235</v>
      </c>
      <c r="F577" s="7">
        <v>42537</v>
      </c>
      <c r="G577">
        <v>17.3</v>
      </c>
      <c r="H577" s="3">
        <f t="shared" si="56"/>
        <v>8.4795000000000016</v>
      </c>
      <c r="I577" s="7">
        <v>42567</v>
      </c>
      <c r="J577">
        <v>6.79</v>
      </c>
      <c r="K577" s="3">
        <f t="shared" si="57"/>
        <v>-9.8241499999999995</v>
      </c>
      <c r="L577" s="7">
        <v>42598</v>
      </c>
      <c r="M577">
        <v>3.69</v>
      </c>
      <c r="N577" s="3">
        <f t="shared" si="58"/>
        <v>-12.050650000000001</v>
      </c>
      <c r="O577" s="7">
        <v>42629</v>
      </c>
      <c r="P577">
        <v>2.37</v>
      </c>
      <c r="Q577" s="3">
        <f t="shared" si="59"/>
        <v>-9.0024499999999996</v>
      </c>
      <c r="R577" s="7">
        <v>42659</v>
      </c>
      <c r="S577">
        <v>2.5</v>
      </c>
      <c r="T577" s="3">
        <f t="shared" si="60"/>
        <v>-3.0125000000000002</v>
      </c>
    </row>
    <row r="578" spans="2:20" x14ac:dyDescent="0.35">
      <c r="B578">
        <f t="shared" si="61"/>
        <v>2016</v>
      </c>
      <c r="C578" s="7">
        <v>42507</v>
      </c>
      <c r="D578">
        <v>37.299999999999997</v>
      </c>
      <c r="E578" s="3">
        <f t="shared" si="62"/>
        <v>41.809499999999993</v>
      </c>
      <c r="F578" s="7">
        <v>42538</v>
      </c>
      <c r="G578">
        <v>15.6</v>
      </c>
      <c r="H578" s="3">
        <f t="shared" si="56"/>
        <v>5.7339999999999982</v>
      </c>
      <c r="I578" s="7">
        <v>42568</v>
      </c>
      <c r="J578">
        <v>7.02</v>
      </c>
      <c r="K578" s="3">
        <f t="shared" si="57"/>
        <v>-9.4527000000000001</v>
      </c>
      <c r="L578" s="7">
        <v>42599</v>
      </c>
      <c r="M578">
        <v>6.84</v>
      </c>
      <c r="N578" s="3">
        <f t="shared" si="58"/>
        <v>-6.9634000000000018</v>
      </c>
      <c r="O578" s="7">
        <v>42630</v>
      </c>
      <c r="P578">
        <v>2.37</v>
      </c>
      <c r="Q578" s="3">
        <f t="shared" si="59"/>
        <v>-9.0024499999999996</v>
      </c>
      <c r="R578" s="7">
        <v>42660</v>
      </c>
      <c r="S578">
        <v>2.5</v>
      </c>
      <c r="T578" s="3">
        <f t="shared" si="60"/>
        <v>-3.0125000000000002</v>
      </c>
    </row>
    <row r="579" spans="2:20" x14ac:dyDescent="0.35">
      <c r="B579">
        <f t="shared" si="61"/>
        <v>2016</v>
      </c>
      <c r="C579" s="7">
        <v>42508</v>
      </c>
      <c r="D579">
        <v>34.200000000000003</v>
      </c>
      <c r="E579" s="3">
        <f t="shared" si="62"/>
        <v>36.803000000000004</v>
      </c>
      <c r="F579" s="7">
        <v>42539</v>
      </c>
      <c r="G579">
        <v>14.1</v>
      </c>
      <c r="H579" s="3">
        <f t="shared" si="56"/>
        <v>3.3114999999999988</v>
      </c>
      <c r="I579" s="7">
        <v>42569</v>
      </c>
      <c r="J579">
        <v>8.1300000000000008</v>
      </c>
      <c r="K579" s="3">
        <f t="shared" si="57"/>
        <v>-7.6600499999999982</v>
      </c>
      <c r="L579" s="7">
        <v>42600</v>
      </c>
      <c r="M579">
        <v>5.16</v>
      </c>
      <c r="N579" s="3">
        <f t="shared" si="58"/>
        <v>-9.6766000000000005</v>
      </c>
      <c r="O579" s="7">
        <v>42631</v>
      </c>
      <c r="P579">
        <v>2.97</v>
      </c>
      <c r="Q579" s="3">
        <f t="shared" si="59"/>
        <v>-8.0334500000000002</v>
      </c>
      <c r="R579" s="7">
        <v>42661</v>
      </c>
      <c r="S579">
        <v>2.4700000000000002</v>
      </c>
      <c r="T579" s="3">
        <f t="shared" si="60"/>
        <v>-3.0609499999999996</v>
      </c>
    </row>
    <row r="580" spans="2:20" x14ac:dyDescent="0.35">
      <c r="B580">
        <f t="shared" si="61"/>
        <v>2016</v>
      </c>
      <c r="C580" s="7">
        <v>42509</v>
      </c>
      <c r="D580">
        <v>31.4</v>
      </c>
      <c r="E580" s="3">
        <f t="shared" si="62"/>
        <v>32.280999999999999</v>
      </c>
      <c r="F580" s="7">
        <v>42540</v>
      </c>
      <c r="G580">
        <v>12.7</v>
      </c>
      <c r="H580" s="3">
        <f t="shared" ref="H580:H643" si="63">IF(ISBLANK(G580),"",(G580*H$3)+H$2)</f>
        <v>1.0504999999999995</v>
      </c>
      <c r="I580" s="7">
        <v>42570</v>
      </c>
      <c r="J580">
        <v>10.199999999999999</v>
      </c>
      <c r="K580" s="3">
        <f t="shared" ref="K580:K643" si="64">IF(ISBLANK(J580),"",(J580*K$3)+K$2)</f>
        <v>-4.3170000000000002</v>
      </c>
      <c r="L580" s="7">
        <v>42601</v>
      </c>
      <c r="M580">
        <v>4.24</v>
      </c>
      <c r="N580" s="3">
        <f t="shared" ref="N580:N643" si="65">IF(ISBLANK(M580),"",(M580*N$3)+N$2)</f>
        <v>-11.162400000000002</v>
      </c>
      <c r="O580" s="7">
        <v>42632</v>
      </c>
      <c r="P580">
        <v>2.93</v>
      </c>
      <c r="Q580" s="3">
        <f t="shared" ref="Q580:Q643" si="66">IF(ISBLANK(P580),"",(P580*Q$3)+Q$2)</f>
        <v>-8.0980500000000006</v>
      </c>
      <c r="R580" s="7">
        <v>42662</v>
      </c>
      <c r="S580">
        <v>2.5099999999999998</v>
      </c>
      <c r="T580" s="3">
        <f t="shared" ref="T580:T643" si="67">IF(ISBLANK(S580),"",(S580*T$3)+T$2)</f>
        <v>-2.9963500000000005</v>
      </c>
    </row>
    <row r="581" spans="2:20" x14ac:dyDescent="0.35">
      <c r="B581">
        <f t="shared" ref="B581:B644" si="68">YEAR(L581)</f>
        <v>2016</v>
      </c>
      <c r="C581" s="7">
        <v>42510</v>
      </c>
      <c r="D581">
        <v>29.6</v>
      </c>
      <c r="E581" s="3">
        <f t="shared" ref="E581:E644" si="69">IF(ISBLANK(D581),"",(D581*E$3)+E$2)</f>
        <v>29.374000000000002</v>
      </c>
      <c r="F581" s="7">
        <v>42541</v>
      </c>
      <c r="G581">
        <v>11.8</v>
      </c>
      <c r="H581" s="3">
        <f t="shared" si="63"/>
        <v>-0.40299999999999869</v>
      </c>
      <c r="I581" s="7">
        <v>42571</v>
      </c>
      <c r="J581">
        <v>8.5399999999999991</v>
      </c>
      <c r="K581" s="3">
        <f t="shared" si="64"/>
        <v>-6.9979000000000013</v>
      </c>
      <c r="L581" s="7">
        <v>42602</v>
      </c>
      <c r="M581">
        <v>3.54</v>
      </c>
      <c r="N581" s="3">
        <f t="shared" si="65"/>
        <v>-12.292900000000001</v>
      </c>
      <c r="O581" s="7">
        <v>42633</v>
      </c>
      <c r="P581">
        <v>2.94</v>
      </c>
      <c r="Q581" s="3">
        <f t="shared" si="66"/>
        <v>-8.081900000000001</v>
      </c>
      <c r="R581" s="7">
        <v>42663</v>
      </c>
      <c r="S581">
        <v>2.46</v>
      </c>
      <c r="T581" s="3">
        <f t="shared" si="67"/>
        <v>-3.0770999999999997</v>
      </c>
    </row>
    <row r="582" spans="2:20" x14ac:dyDescent="0.35">
      <c r="B582">
        <f t="shared" si="68"/>
        <v>2016</v>
      </c>
      <c r="C582" s="7">
        <v>42511</v>
      </c>
      <c r="D582">
        <v>26.9</v>
      </c>
      <c r="E582" s="3">
        <f t="shared" si="69"/>
        <v>25.013500000000001</v>
      </c>
      <c r="F582" s="7">
        <v>42542</v>
      </c>
      <c r="G582">
        <v>11.3</v>
      </c>
      <c r="H582" s="3">
        <f t="shared" si="63"/>
        <v>-1.2104999999999997</v>
      </c>
      <c r="I582" s="7">
        <v>42572</v>
      </c>
      <c r="J582">
        <v>7.59</v>
      </c>
      <c r="K582" s="3">
        <f t="shared" si="64"/>
        <v>-8.5321499999999997</v>
      </c>
      <c r="L582" s="7">
        <v>42603</v>
      </c>
      <c r="M582">
        <v>3.32</v>
      </c>
      <c r="N582" s="3">
        <f t="shared" si="65"/>
        <v>-12.648200000000003</v>
      </c>
      <c r="O582" s="7">
        <v>42634</v>
      </c>
      <c r="P582">
        <v>2.72</v>
      </c>
      <c r="Q582" s="3">
        <f t="shared" si="66"/>
        <v>-8.4372000000000007</v>
      </c>
      <c r="R582" s="7">
        <v>42664</v>
      </c>
      <c r="S582">
        <v>3.01</v>
      </c>
      <c r="T582" s="3">
        <f t="shared" si="67"/>
        <v>-2.1888500000000004</v>
      </c>
    </row>
    <row r="583" spans="2:20" x14ac:dyDescent="0.35">
      <c r="B583">
        <f t="shared" si="68"/>
        <v>2016</v>
      </c>
      <c r="C583" s="7">
        <v>42512</v>
      </c>
      <c r="D583">
        <v>24.9</v>
      </c>
      <c r="E583" s="3">
        <f t="shared" si="69"/>
        <v>21.783499999999997</v>
      </c>
      <c r="F583" s="7">
        <v>42543</v>
      </c>
      <c r="G583">
        <v>11</v>
      </c>
      <c r="H583" s="3">
        <f t="shared" si="63"/>
        <v>-1.6950000000000003</v>
      </c>
      <c r="I583" s="7">
        <v>42573</v>
      </c>
      <c r="J583">
        <v>6.94</v>
      </c>
      <c r="K583" s="3">
        <f t="shared" si="64"/>
        <v>-9.5818999999999992</v>
      </c>
      <c r="L583" s="7">
        <v>42604</v>
      </c>
      <c r="M583">
        <v>5.96</v>
      </c>
      <c r="N583" s="3">
        <f t="shared" si="65"/>
        <v>-8.3846000000000025</v>
      </c>
      <c r="O583" s="7">
        <v>42635</v>
      </c>
      <c r="P583">
        <v>2.44</v>
      </c>
      <c r="Q583" s="3">
        <f t="shared" si="66"/>
        <v>-8.8894000000000002</v>
      </c>
      <c r="R583" s="7">
        <v>42665</v>
      </c>
      <c r="S583">
        <v>23.9</v>
      </c>
      <c r="T583" s="3">
        <f t="shared" si="67"/>
        <v>31.548499999999994</v>
      </c>
    </row>
    <row r="584" spans="2:20" x14ac:dyDescent="0.35">
      <c r="B584">
        <f t="shared" si="68"/>
        <v>2016</v>
      </c>
      <c r="C584" s="7">
        <v>42513</v>
      </c>
      <c r="D584">
        <v>24.1</v>
      </c>
      <c r="E584" s="3">
        <f t="shared" si="69"/>
        <v>20.491500000000002</v>
      </c>
      <c r="F584" s="7">
        <v>42544</v>
      </c>
      <c r="G584">
        <v>10.7</v>
      </c>
      <c r="H584" s="3">
        <f t="shared" si="63"/>
        <v>-2.1795000000000009</v>
      </c>
      <c r="I584" s="7">
        <v>42574</v>
      </c>
      <c r="J584">
        <v>6.72</v>
      </c>
      <c r="K584" s="3">
        <f t="shared" si="64"/>
        <v>-9.9371999999999989</v>
      </c>
      <c r="L584" s="7">
        <v>42605</v>
      </c>
      <c r="M584">
        <v>5.26</v>
      </c>
      <c r="N584" s="3">
        <f t="shared" si="65"/>
        <v>-9.5151000000000021</v>
      </c>
      <c r="O584" s="7">
        <v>42636</v>
      </c>
      <c r="P584">
        <v>2.95</v>
      </c>
      <c r="Q584" s="3">
        <f t="shared" si="66"/>
        <v>-8.0657499999999995</v>
      </c>
      <c r="R584" s="7">
        <v>42666</v>
      </c>
      <c r="S584">
        <v>28.1</v>
      </c>
      <c r="T584" s="3">
        <f t="shared" si="67"/>
        <v>38.331500000000005</v>
      </c>
    </row>
    <row r="585" spans="2:20" x14ac:dyDescent="0.35">
      <c r="B585">
        <f t="shared" si="68"/>
        <v>2016</v>
      </c>
      <c r="C585" s="7">
        <v>42514</v>
      </c>
      <c r="D585">
        <v>22.5</v>
      </c>
      <c r="E585" s="3">
        <f t="shared" si="69"/>
        <v>17.907499999999999</v>
      </c>
      <c r="F585" s="7">
        <v>42545</v>
      </c>
      <c r="G585">
        <v>10.5</v>
      </c>
      <c r="H585" s="3">
        <f t="shared" si="63"/>
        <v>-2.5025000000000013</v>
      </c>
      <c r="I585" s="7">
        <v>42575</v>
      </c>
      <c r="J585">
        <v>6.59</v>
      </c>
      <c r="K585" s="3">
        <f t="shared" si="64"/>
        <v>-10.14715</v>
      </c>
      <c r="L585" s="7">
        <v>42606</v>
      </c>
      <c r="M585">
        <v>3.86</v>
      </c>
      <c r="N585" s="3">
        <f t="shared" si="65"/>
        <v>-11.776100000000003</v>
      </c>
      <c r="O585" s="7">
        <v>42637</v>
      </c>
      <c r="P585">
        <v>2.88</v>
      </c>
      <c r="Q585" s="3">
        <f t="shared" si="66"/>
        <v>-8.178799999999999</v>
      </c>
      <c r="R585" s="7">
        <v>42667</v>
      </c>
      <c r="S585">
        <v>22.3</v>
      </c>
      <c r="T585" s="3">
        <f t="shared" si="67"/>
        <v>28.964499999999997</v>
      </c>
    </row>
    <row r="586" spans="2:20" x14ac:dyDescent="0.35">
      <c r="B586">
        <f t="shared" si="68"/>
        <v>2016</v>
      </c>
      <c r="C586" s="7">
        <v>42515</v>
      </c>
      <c r="D586">
        <v>21.9</v>
      </c>
      <c r="E586" s="3">
        <f t="shared" si="69"/>
        <v>16.938499999999998</v>
      </c>
      <c r="F586" s="7">
        <v>42546</v>
      </c>
      <c r="G586">
        <v>9.7899999999999991</v>
      </c>
      <c r="H586" s="3">
        <f t="shared" si="63"/>
        <v>-3.6491500000000023</v>
      </c>
      <c r="I586" s="7">
        <v>42576</v>
      </c>
      <c r="J586">
        <v>6.14</v>
      </c>
      <c r="K586" s="3">
        <f t="shared" si="64"/>
        <v>-10.873899999999999</v>
      </c>
      <c r="L586" s="7">
        <v>42607</v>
      </c>
      <c r="M586">
        <v>3.32</v>
      </c>
      <c r="N586" s="3">
        <f t="shared" si="65"/>
        <v>-12.648200000000003</v>
      </c>
      <c r="O586" s="7">
        <v>42638</v>
      </c>
      <c r="P586">
        <v>2.5099999999999998</v>
      </c>
      <c r="Q586" s="3">
        <f t="shared" si="66"/>
        <v>-8.7763500000000008</v>
      </c>
      <c r="R586" s="7">
        <v>42668</v>
      </c>
      <c r="S586">
        <v>16.3</v>
      </c>
      <c r="T586" s="3">
        <f t="shared" si="67"/>
        <v>19.2745</v>
      </c>
    </row>
    <row r="587" spans="2:20" x14ac:dyDescent="0.35">
      <c r="B587">
        <f t="shared" si="68"/>
        <v>2016</v>
      </c>
      <c r="C587" s="7">
        <v>42516</v>
      </c>
      <c r="D587">
        <v>21.3</v>
      </c>
      <c r="E587" s="3">
        <f t="shared" si="69"/>
        <v>15.969500000000004</v>
      </c>
      <c r="F587" s="7">
        <v>42547</v>
      </c>
      <c r="G587">
        <v>9.23</v>
      </c>
      <c r="H587" s="3">
        <f t="shared" si="63"/>
        <v>-4.5535499999999995</v>
      </c>
      <c r="I587" s="7">
        <v>42577</v>
      </c>
      <c r="J587">
        <v>6.68</v>
      </c>
      <c r="K587" s="3">
        <f t="shared" si="64"/>
        <v>-10.001799999999999</v>
      </c>
      <c r="L587" s="7">
        <v>42608</v>
      </c>
      <c r="M587">
        <v>3.04</v>
      </c>
      <c r="N587" s="3">
        <f t="shared" si="65"/>
        <v>-13.1004</v>
      </c>
      <c r="O587" s="7">
        <v>42639</v>
      </c>
      <c r="P587">
        <v>2.33</v>
      </c>
      <c r="Q587" s="3">
        <f t="shared" si="66"/>
        <v>-9.0670500000000001</v>
      </c>
      <c r="R587" s="7">
        <v>42669</v>
      </c>
      <c r="S587">
        <v>12.6</v>
      </c>
      <c r="T587" s="3">
        <f t="shared" si="67"/>
        <v>13.298999999999999</v>
      </c>
    </row>
    <row r="588" spans="2:20" x14ac:dyDescent="0.35">
      <c r="B588">
        <f t="shared" si="68"/>
        <v>2016</v>
      </c>
      <c r="C588" s="7">
        <v>42517</v>
      </c>
      <c r="D588">
        <v>20.3</v>
      </c>
      <c r="E588" s="3">
        <f t="shared" si="69"/>
        <v>14.354500000000002</v>
      </c>
      <c r="F588" s="7">
        <v>42548</v>
      </c>
      <c r="G588">
        <v>13.5</v>
      </c>
      <c r="H588" s="3">
        <f t="shared" si="63"/>
        <v>2.3424999999999976</v>
      </c>
      <c r="I588" s="7">
        <v>42578</v>
      </c>
      <c r="J588">
        <v>6.98</v>
      </c>
      <c r="K588" s="3">
        <f t="shared" si="64"/>
        <v>-9.5172999999999988</v>
      </c>
      <c r="L588" s="7">
        <v>42609</v>
      </c>
      <c r="M588">
        <v>2.9</v>
      </c>
      <c r="N588" s="3">
        <f t="shared" si="65"/>
        <v>-13.326500000000003</v>
      </c>
      <c r="O588" s="7">
        <v>42640</v>
      </c>
      <c r="P588">
        <v>2.41</v>
      </c>
      <c r="Q588" s="3">
        <f t="shared" si="66"/>
        <v>-8.937850000000001</v>
      </c>
      <c r="R588" s="7">
        <v>42670</v>
      </c>
      <c r="S588">
        <v>10</v>
      </c>
      <c r="T588" s="3">
        <f t="shared" si="67"/>
        <v>9.0999999999999979</v>
      </c>
    </row>
    <row r="589" spans="2:20" x14ac:dyDescent="0.35">
      <c r="B589">
        <f t="shared" si="68"/>
        <v>2016</v>
      </c>
      <c r="C589" s="7">
        <v>42518</v>
      </c>
      <c r="D589">
        <v>20.6</v>
      </c>
      <c r="E589" s="3">
        <f t="shared" si="69"/>
        <v>14.839000000000006</v>
      </c>
      <c r="F589" s="7">
        <v>42549</v>
      </c>
      <c r="G589">
        <v>13.2</v>
      </c>
      <c r="H589" s="3">
        <f t="shared" si="63"/>
        <v>1.857999999999997</v>
      </c>
      <c r="I589" s="7">
        <v>42579</v>
      </c>
      <c r="J589">
        <v>6.1</v>
      </c>
      <c r="K589" s="3">
        <f t="shared" si="64"/>
        <v>-10.938499999999999</v>
      </c>
      <c r="L589" s="7">
        <v>42610</v>
      </c>
      <c r="M589">
        <v>2.67</v>
      </c>
      <c r="N589" s="3">
        <f t="shared" si="65"/>
        <v>-13.697950000000002</v>
      </c>
      <c r="O589" s="7">
        <v>42641</v>
      </c>
      <c r="P589">
        <v>2.46</v>
      </c>
      <c r="Q589" s="3">
        <f t="shared" si="66"/>
        <v>-8.8570999999999991</v>
      </c>
      <c r="R589" s="7">
        <v>42671</v>
      </c>
      <c r="S589">
        <v>11.7</v>
      </c>
      <c r="T589" s="3">
        <f t="shared" si="67"/>
        <v>11.845499999999998</v>
      </c>
    </row>
    <row r="590" spans="2:20" x14ac:dyDescent="0.35">
      <c r="B590">
        <f t="shared" si="68"/>
        <v>2016</v>
      </c>
      <c r="C590" s="7">
        <v>42519</v>
      </c>
      <c r="D590">
        <v>20.5</v>
      </c>
      <c r="E590" s="3">
        <f t="shared" si="69"/>
        <v>14.677500000000002</v>
      </c>
      <c r="F590" s="7">
        <v>42550</v>
      </c>
      <c r="G590">
        <v>11</v>
      </c>
      <c r="H590" s="3">
        <f t="shared" si="63"/>
        <v>-1.6950000000000003</v>
      </c>
      <c r="I590" s="7">
        <v>42580</v>
      </c>
      <c r="J590">
        <v>6.64</v>
      </c>
      <c r="K590" s="3">
        <f t="shared" si="64"/>
        <v>-10.0664</v>
      </c>
      <c r="L590" s="7">
        <v>42611</v>
      </c>
      <c r="M590">
        <v>2.67</v>
      </c>
      <c r="N590" s="3">
        <f t="shared" si="65"/>
        <v>-13.697950000000002</v>
      </c>
      <c r="O590" s="7">
        <v>42642</v>
      </c>
      <c r="P590">
        <v>2.2799999999999998</v>
      </c>
      <c r="Q590" s="3">
        <f t="shared" si="66"/>
        <v>-9.1478000000000002</v>
      </c>
      <c r="R590" s="7">
        <v>42672</v>
      </c>
      <c r="S590">
        <v>15.7</v>
      </c>
      <c r="T590" s="3">
        <f t="shared" si="67"/>
        <v>18.305499999999999</v>
      </c>
    </row>
    <row r="591" spans="2:20" x14ac:dyDescent="0.35">
      <c r="B591">
        <f t="shared" si="68"/>
        <v>2016</v>
      </c>
      <c r="C591" s="7">
        <v>42520</v>
      </c>
      <c r="D591">
        <v>22.4</v>
      </c>
      <c r="E591" s="3">
        <f t="shared" si="69"/>
        <v>17.745999999999995</v>
      </c>
      <c r="F591" s="7">
        <v>42551</v>
      </c>
      <c r="G591">
        <v>11.2</v>
      </c>
      <c r="H591" s="3">
        <f t="shared" si="63"/>
        <v>-1.3720000000000034</v>
      </c>
      <c r="I591" s="7">
        <v>42581</v>
      </c>
      <c r="J591">
        <v>8.27</v>
      </c>
      <c r="K591" s="3">
        <f t="shared" si="64"/>
        <v>-7.4339499999999994</v>
      </c>
      <c r="L591" s="7">
        <v>42612</v>
      </c>
      <c r="M591">
        <v>2.5299999999999998</v>
      </c>
      <c r="N591" s="3">
        <f t="shared" si="65"/>
        <v>-13.924050000000001</v>
      </c>
      <c r="O591" s="7">
        <v>42643</v>
      </c>
      <c r="P591">
        <v>2.25</v>
      </c>
      <c r="Q591" s="3">
        <f t="shared" si="66"/>
        <v>-9.1962499999999991</v>
      </c>
      <c r="R591" s="7">
        <v>42673</v>
      </c>
      <c r="S591">
        <v>14.4</v>
      </c>
      <c r="T591" s="3">
        <f t="shared" si="67"/>
        <v>16.206</v>
      </c>
    </row>
    <row r="592" spans="2:20" x14ac:dyDescent="0.35">
      <c r="B592">
        <f t="shared" si="68"/>
        <v>2016</v>
      </c>
      <c r="C592" s="7">
        <v>42521</v>
      </c>
      <c r="D592">
        <v>20.5</v>
      </c>
      <c r="E592" s="3">
        <f t="shared" si="69"/>
        <v>14.677500000000002</v>
      </c>
      <c r="H592" s="3" t="str">
        <f t="shared" si="63"/>
        <v/>
      </c>
      <c r="I592" s="7">
        <v>42582</v>
      </c>
      <c r="J592">
        <v>6.44</v>
      </c>
      <c r="K592" s="3">
        <f t="shared" si="64"/>
        <v>-10.389399999999998</v>
      </c>
      <c r="L592" s="7">
        <v>42613</v>
      </c>
      <c r="M592">
        <v>2.64</v>
      </c>
      <c r="N592" s="3">
        <f t="shared" si="65"/>
        <v>-13.746400000000001</v>
      </c>
      <c r="Q592" s="3" t="str">
        <f t="shared" si="66"/>
        <v/>
      </c>
      <c r="R592" s="7">
        <v>42674</v>
      </c>
      <c r="S592">
        <v>15.4</v>
      </c>
      <c r="T592" s="3">
        <f t="shared" si="67"/>
        <v>17.820999999999998</v>
      </c>
    </row>
    <row r="593" spans="2:20" x14ac:dyDescent="0.35">
      <c r="B593">
        <f t="shared" si="68"/>
        <v>2017</v>
      </c>
      <c r="C593" s="7">
        <v>42856</v>
      </c>
      <c r="D593">
        <v>121</v>
      </c>
      <c r="E593" s="3">
        <f t="shared" si="69"/>
        <v>176.98499999999999</v>
      </c>
      <c r="F593" s="7">
        <v>42887</v>
      </c>
      <c r="G593">
        <v>56.2</v>
      </c>
      <c r="H593" s="3">
        <f t="shared" si="63"/>
        <v>71.302999999999997</v>
      </c>
      <c r="I593" s="7">
        <v>42917</v>
      </c>
      <c r="J593">
        <v>16.8</v>
      </c>
      <c r="K593" s="3">
        <f t="shared" si="64"/>
        <v>6.3420000000000023</v>
      </c>
      <c r="L593" s="7">
        <v>42948</v>
      </c>
      <c r="M593">
        <v>4.0599999999999996</v>
      </c>
      <c r="N593" s="3">
        <f t="shared" si="65"/>
        <v>-11.453100000000003</v>
      </c>
      <c r="O593" s="7">
        <v>42979</v>
      </c>
      <c r="P593">
        <v>3.3</v>
      </c>
      <c r="Q593" s="3">
        <f t="shared" si="66"/>
        <v>-7.5005000000000006</v>
      </c>
      <c r="R593" s="7">
        <v>43009</v>
      </c>
      <c r="S593">
        <v>2.85</v>
      </c>
      <c r="T593" s="3">
        <f t="shared" si="67"/>
        <v>-2.4472499999999995</v>
      </c>
    </row>
    <row r="594" spans="2:20" x14ac:dyDescent="0.35">
      <c r="B594">
        <f t="shared" si="68"/>
        <v>2017</v>
      </c>
      <c r="C594" s="7">
        <v>42857</v>
      </c>
      <c r="D594">
        <v>136</v>
      </c>
      <c r="E594" s="3">
        <f t="shared" si="69"/>
        <v>201.20999999999998</v>
      </c>
      <c r="F594" s="7">
        <v>42888</v>
      </c>
      <c r="G594">
        <v>51</v>
      </c>
      <c r="H594" s="3">
        <f t="shared" si="63"/>
        <v>62.904999999999994</v>
      </c>
      <c r="I594" s="7">
        <v>42918</v>
      </c>
      <c r="J594">
        <v>20.100000000000001</v>
      </c>
      <c r="K594" s="3">
        <f t="shared" si="64"/>
        <v>11.671500000000002</v>
      </c>
      <c r="L594" s="7">
        <v>42949</v>
      </c>
      <c r="M594">
        <v>3.98</v>
      </c>
      <c r="N594" s="3">
        <f t="shared" si="65"/>
        <v>-11.582300000000002</v>
      </c>
      <c r="O594" s="7">
        <v>42980</v>
      </c>
      <c r="P594">
        <v>3.22</v>
      </c>
      <c r="Q594" s="3">
        <f t="shared" si="66"/>
        <v>-7.6296999999999997</v>
      </c>
      <c r="R594" s="7">
        <v>43010</v>
      </c>
      <c r="S594">
        <v>2.85</v>
      </c>
      <c r="T594" s="3">
        <f t="shared" si="67"/>
        <v>-2.4472499999999995</v>
      </c>
    </row>
    <row r="595" spans="2:20" x14ac:dyDescent="0.35">
      <c r="B595">
        <f t="shared" si="68"/>
        <v>2017</v>
      </c>
      <c r="C595" s="7">
        <v>42858</v>
      </c>
      <c r="D595">
        <v>145</v>
      </c>
      <c r="E595" s="3">
        <f t="shared" si="69"/>
        <v>215.745</v>
      </c>
      <c r="F595" s="7">
        <v>42889</v>
      </c>
      <c r="G595">
        <v>46.9</v>
      </c>
      <c r="H595" s="3">
        <f t="shared" si="63"/>
        <v>56.283499999999997</v>
      </c>
      <c r="I595" s="7">
        <v>42919</v>
      </c>
      <c r="J595">
        <v>17.2</v>
      </c>
      <c r="K595" s="3">
        <f t="shared" si="64"/>
        <v>6.9879999999999995</v>
      </c>
      <c r="L595" s="7">
        <v>42950</v>
      </c>
      <c r="M595">
        <v>4</v>
      </c>
      <c r="N595" s="3">
        <f t="shared" si="65"/>
        <v>-11.55</v>
      </c>
      <c r="O595" s="7">
        <v>42981</v>
      </c>
      <c r="P595">
        <v>3.19</v>
      </c>
      <c r="Q595" s="3">
        <f t="shared" si="66"/>
        <v>-7.6781500000000005</v>
      </c>
      <c r="R595" s="7">
        <v>43011</v>
      </c>
      <c r="S595">
        <v>2.74</v>
      </c>
      <c r="T595" s="3">
        <f t="shared" si="67"/>
        <v>-2.6248999999999993</v>
      </c>
    </row>
    <row r="596" spans="2:20" x14ac:dyDescent="0.35">
      <c r="B596">
        <f t="shared" si="68"/>
        <v>2017</v>
      </c>
      <c r="C596" s="7">
        <v>42859</v>
      </c>
      <c r="D596">
        <v>127</v>
      </c>
      <c r="E596" s="3">
        <f t="shared" si="69"/>
        <v>186.67499999999998</v>
      </c>
      <c r="F596" s="7">
        <v>42890</v>
      </c>
      <c r="G596">
        <v>44.4</v>
      </c>
      <c r="H596" s="3">
        <f t="shared" si="63"/>
        <v>52.246000000000002</v>
      </c>
      <c r="I596" s="7">
        <v>42920</v>
      </c>
      <c r="J596">
        <v>15.6</v>
      </c>
      <c r="K596" s="3">
        <f t="shared" si="64"/>
        <v>4.4039999999999999</v>
      </c>
      <c r="L596" s="7">
        <v>42951</v>
      </c>
      <c r="M596">
        <v>3.91</v>
      </c>
      <c r="N596" s="3">
        <f t="shared" si="65"/>
        <v>-11.695350000000001</v>
      </c>
      <c r="O596" s="7">
        <v>42982</v>
      </c>
      <c r="P596">
        <v>4.04</v>
      </c>
      <c r="Q596" s="3">
        <f t="shared" si="66"/>
        <v>-6.3053999999999997</v>
      </c>
      <c r="R596" s="7">
        <v>43012</v>
      </c>
      <c r="S596">
        <v>3.1</v>
      </c>
      <c r="T596" s="3">
        <f t="shared" si="67"/>
        <v>-2.0434999999999999</v>
      </c>
    </row>
    <row r="597" spans="2:20" x14ac:dyDescent="0.35">
      <c r="B597">
        <f t="shared" si="68"/>
        <v>2017</v>
      </c>
      <c r="C597" s="7">
        <v>42860</v>
      </c>
      <c r="D597">
        <v>104</v>
      </c>
      <c r="E597" s="3">
        <f t="shared" si="69"/>
        <v>149.53</v>
      </c>
      <c r="F597" s="7">
        <v>42891</v>
      </c>
      <c r="G597">
        <v>41.7</v>
      </c>
      <c r="H597" s="3">
        <f t="shared" si="63"/>
        <v>47.8855</v>
      </c>
      <c r="I597" s="7">
        <v>42921</v>
      </c>
      <c r="J597">
        <v>15</v>
      </c>
      <c r="K597" s="3">
        <f t="shared" si="64"/>
        <v>3.4350000000000023</v>
      </c>
      <c r="L597" s="7">
        <v>42952</v>
      </c>
      <c r="M597">
        <v>3.84</v>
      </c>
      <c r="N597" s="3">
        <f t="shared" si="65"/>
        <v>-11.808400000000002</v>
      </c>
      <c r="O597" s="7">
        <v>42983</v>
      </c>
      <c r="P597">
        <v>3.61</v>
      </c>
      <c r="Q597" s="3">
        <f t="shared" si="66"/>
        <v>-6.9998500000000003</v>
      </c>
      <c r="R597" s="7">
        <v>43013</v>
      </c>
      <c r="S597">
        <v>3.15</v>
      </c>
      <c r="T597" s="3">
        <f t="shared" si="67"/>
        <v>-1.9627499999999998</v>
      </c>
    </row>
    <row r="598" spans="2:20" x14ac:dyDescent="0.35">
      <c r="B598">
        <f t="shared" si="68"/>
        <v>2017</v>
      </c>
      <c r="C598" s="7">
        <v>42861</v>
      </c>
      <c r="D598">
        <v>230</v>
      </c>
      <c r="E598" s="3">
        <f t="shared" si="69"/>
        <v>353.02</v>
      </c>
      <c r="F598" s="7">
        <v>42892</v>
      </c>
      <c r="G598">
        <v>38.5</v>
      </c>
      <c r="H598" s="3">
        <f t="shared" si="63"/>
        <v>42.717500000000001</v>
      </c>
      <c r="I598" s="7">
        <v>42922</v>
      </c>
      <c r="J598">
        <v>13.4</v>
      </c>
      <c r="K598" s="3">
        <f t="shared" si="64"/>
        <v>0.85100000000000264</v>
      </c>
      <c r="L598" s="7">
        <v>42953</v>
      </c>
      <c r="M598">
        <v>4.1900000000000004</v>
      </c>
      <c r="N598" s="3">
        <f t="shared" si="65"/>
        <v>-11.24315</v>
      </c>
      <c r="O598" s="7">
        <v>42984</v>
      </c>
      <c r="P598">
        <v>5.56</v>
      </c>
      <c r="Q598" s="3">
        <f t="shared" si="66"/>
        <v>-3.8506</v>
      </c>
      <c r="R598" s="7">
        <v>43014</v>
      </c>
      <c r="S598">
        <v>2.94</v>
      </c>
      <c r="T598" s="3">
        <f t="shared" si="67"/>
        <v>-2.3018999999999998</v>
      </c>
    </row>
    <row r="599" spans="2:20" x14ac:dyDescent="0.35">
      <c r="B599">
        <f t="shared" si="68"/>
        <v>2017</v>
      </c>
      <c r="C599" s="7">
        <v>42862</v>
      </c>
      <c r="D599">
        <v>398</v>
      </c>
      <c r="E599" s="3">
        <f t="shared" si="69"/>
        <v>624.34</v>
      </c>
      <c r="F599" s="7">
        <v>42893</v>
      </c>
      <c r="G599">
        <v>35.1</v>
      </c>
      <c r="H599" s="3">
        <f t="shared" si="63"/>
        <v>37.226500000000001</v>
      </c>
      <c r="I599" s="7">
        <v>42923</v>
      </c>
      <c r="J599">
        <v>12.5</v>
      </c>
      <c r="K599" s="3">
        <f t="shared" si="64"/>
        <v>-0.60249999999999915</v>
      </c>
      <c r="L599" s="7">
        <v>42954</v>
      </c>
      <c r="M599">
        <v>4.0199999999999996</v>
      </c>
      <c r="N599" s="3">
        <f t="shared" si="65"/>
        <v>-11.517700000000001</v>
      </c>
      <c r="O599" s="7">
        <v>42985</v>
      </c>
      <c r="P599">
        <v>7.04</v>
      </c>
      <c r="Q599" s="3">
        <f t="shared" si="66"/>
        <v>-1.4603999999999999</v>
      </c>
      <c r="R599" s="7">
        <v>43015</v>
      </c>
      <c r="S599">
        <v>2.87</v>
      </c>
      <c r="T599" s="3">
        <f t="shared" si="67"/>
        <v>-2.4149499999999993</v>
      </c>
    </row>
    <row r="600" spans="2:20" x14ac:dyDescent="0.35">
      <c r="B600">
        <f t="shared" si="68"/>
        <v>2017</v>
      </c>
      <c r="C600" s="7">
        <v>42863</v>
      </c>
      <c r="D600">
        <v>338</v>
      </c>
      <c r="E600" s="3">
        <f t="shared" si="69"/>
        <v>527.44000000000005</v>
      </c>
      <c r="F600" s="7">
        <v>42894</v>
      </c>
      <c r="G600">
        <v>31.6</v>
      </c>
      <c r="H600" s="3">
        <f t="shared" si="63"/>
        <v>31.573999999999998</v>
      </c>
      <c r="I600" s="7">
        <v>42924</v>
      </c>
      <c r="J600">
        <v>11.7</v>
      </c>
      <c r="K600" s="3">
        <f t="shared" si="64"/>
        <v>-1.8945000000000007</v>
      </c>
      <c r="L600" s="7">
        <v>42955</v>
      </c>
      <c r="M600">
        <v>4.41</v>
      </c>
      <c r="N600" s="3">
        <f t="shared" si="65"/>
        <v>-10.88785</v>
      </c>
      <c r="O600" s="7">
        <v>42986</v>
      </c>
      <c r="P600">
        <v>5.28</v>
      </c>
      <c r="Q600" s="3">
        <f t="shared" si="66"/>
        <v>-4.3027999999999995</v>
      </c>
      <c r="R600" s="7">
        <v>43016</v>
      </c>
      <c r="S600">
        <v>3.13</v>
      </c>
      <c r="T600" s="3">
        <f t="shared" si="67"/>
        <v>-1.99505</v>
      </c>
    </row>
    <row r="601" spans="2:20" x14ac:dyDescent="0.35">
      <c r="B601">
        <f t="shared" si="68"/>
        <v>2017</v>
      </c>
      <c r="C601" s="7">
        <v>42864</v>
      </c>
      <c r="D601">
        <v>244</v>
      </c>
      <c r="E601" s="3">
        <f t="shared" si="69"/>
        <v>375.63</v>
      </c>
      <c r="F601" s="7">
        <v>42895</v>
      </c>
      <c r="G601">
        <v>32.200000000000003</v>
      </c>
      <c r="H601" s="3">
        <f t="shared" si="63"/>
        <v>32.543000000000006</v>
      </c>
      <c r="I601" s="7">
        <v>42925</v>
      </c>
      <c r="J601">
        <v>11.5</v>
      </c>
      <c r="K601" s="3">
        <f t="shared" si="64"/>
        <v>-2.2174999999999976</v>
      </c>
      <c r="L601" s="7">
        <v>42956</v>
      </c>
      <c r="M601">
        <v>4.28</v>
      </c>
      <c r="N601" s="3">
        <f t="shared" si="65"/>
        <v>-11.097800000000001</v>
      </c>
      <c r="O601" s="7">
        <v>42987</v>
      </c>
      <c r="P601">
        <v>4.5</v>
      </c>
      <c r="Q601" s="3">
        <f t="shared" si="66"/>
        <v>-5.5625</v>
      </c>
      <c r="R601" s="7">
        <v>43017</v>
      </c>
      <c r="S601">
        <v>3.35</v>
      </c>
      <c r="T601" s="3">
        <f t="shared" si="67"/>
        <v>-1.6397499999999994</v>
      </c>
    </row>
    <row r="602" spans="2:20" x14ac:dyDescent="0.35">
      <c r="B602">
        <f t="shared" si="68"/>
        <v>2017</v>
      </c>
      <c r="C602" s="7">
        <v>42865</v>
      </c>
      <c r="D602">
        <v>193</v>
      </c>
      <c r="E602" s="3">
        <f t="shared" si="69"/>
        <v>293.26499999999999</v>
      </c>
      <c r="F602" s="7">
        <v>42896</v>
      </c>
      <c r="G602">
        <v>33.799999999999997</v>
      </c>
      <c r="H602" s="3">
        <f t="shared" si="63"/>
        <v>35.126999999999995</v>
      </c>
      <c r="I602" s="7">
        <v>42926</v>
      </c>
      <c r="J602">
        <v>10.7</v>
      </c>
      <c r="K602" s="3">
        <f t="shared" si="64"/>
        <v>-3.5094999999999992</v>
      </c>
      <c r="L602" s="7">
        <v>42957</v>
      </c>
      <c r="M602">
        <v>3.98</v>
      </c>
      <c r="N602" s="3">
        <f t="shared" si="65"/>
        <v>-11.582300000000002</v>
      </c>
      <c r="O602" s="7">
        <v>42988</v>
      </c>
      <c r="P602">
        <v>4.17</v>
      </c>
      <c r="Q602" s="3">
        <f t="shared" si="66"/>
        <v>-6.0954500000000005</v>
      </c>
      <c r="R602" s="7">
        <v>43018</v>
      </c>
      <c r="S602">
        <v>4.08</v>
      </c>
      <c r="T602" s="3">
        <f t="shared" si="67"/>
        <v>-0.46079999999999988</v>
      </c>
    </row>
    <row r="603" spans="2:20" x14ac:dyDescent="0.35">
      <c r="B603">
        <f t="shared" si="68"/>
        <v>2017</v>
      </c>
      <c r="C603" s="7">
        <v>42866</v>
      </c>
      <c r="D603">
        <v>161</v>
      </c>
      <c r="E603" s="3">
        <f t="shared" si="69"/>
        <v>241.58499999999998</v>
      </c>
      <c r="F603" s="7">
        <v>42897</v>
      </c>
      <c r="G603">
        <v>29.2</v>
      </c>
      <c r="H603" s="3">
        <f t="shared" si="63"/>
        <v>27.698</v>
      </c>
      <c r="I603" s="7">
        <v>42927</v>
      </c>
      <c r="J603">
        <v>10.3</v>
      </c>
      <c r="K603" s="3">
        <f t="shared" si="64"/>
        <v>-4.1554999999999964</v>
      </c>
      <c r="L603" s="7">
        <v>42958</v>
      </c>
      <c r="M603">
        <v>4.03</v>
      </c>
      <c r="N603" s="3">
        <f t="shared" si="65"/>
        <v>-11.501550000000002</v>
      </c>
      <c r="O603" s="7">
        <v>42989</v>
      </c>
      <c r="P603">
        <v>4.0599999999999996</v>
      </c>
      <c r="Q603" s="3">
        <f t="shared" si="66"/>
        <v>-6.2731000000000003</v>
      </c>
      <c r="R603" s="7">
        <v>43019</v>
      </c>
      <c r="S603">
        <v>3.5</v>
      </c>
      <c r="T603" s="3">
        <f t="shared" si="67"/>
        <v>-1.3975</v>
      </c>
    </row>
    <row r="604" spans="2:20" x14ac:dyDescent="0.35">
      <c r="B604">
        <f t="shared" si="68"/>
        <v>2017</v>
      </c>
      <c r="C604" s="7">
        <v>42867</v>
      </c>
      <c r="D604">
        <v>135</v>
      </c>
      <c r="E604" s="3">
        <f t="shared" si="69"/>
        <v>199.595</v>
      </c>
      <c r="F604" s="7">
        <v>42898</v>
      </c>
      <c r="G604">
        <v>27.2</v>
      </c>
      <c r="H604" s="3">
        <f t="shared" si="63"/>
        <v>24.467999999999996</v>
      </c>
      <c r="I604" s="7">
        <v>42928</v>
      </c>
      <c r="J604">
        <v>9.5</v>
      </c>
      <c r="K604" s="3">
        <f t="shared" si="64"/>
        <v>-5.4474999999999998</v>
      </c>
      <c r="L604" s="7">
        <v>42959</v>
      </c>
      <c r="M604">
        <v>4.24</v>
      </c>
      <c r="N604" s="3">
        <f t="shared" si="65"/>
        <v>-11.162400000000002</v>
      </c>
      <c r="O604" s="7">
        <v>42990</v>
      </c>
      <c r="P604">
        <v>3.84</v>
      </c>
      <c r="Q604" s="3">
        <f t="shared" si="66"/>
        <v>-6.6284000000000001</v>
      </c>
      <c r="R604" s="7">
        <v>43020</v>
      </c>
      <c r="S604">
        <v>2.95</v>
      </c>
      <c r="T604" s="3">
        <f t="shared" si="67"/>
        <v>-2.2857499999999993</v>
      </c>
    </row>
    <row r="605" spans="2:20" x14ac:dyDescent="0.35">
      <c r="B605">
        <f t="shared" si="68"/>
        <v>2017</v>
      </c>
      <c r="C605" s="7">
        <v>42868</v>
      </c>
      <c r="D605">
        <v>113</v>
      </c>
      <c r="E605" s="3">
        <f t="shared" si="69"/>
        <v>164.065</v>
      </c>
      <c r="F605" s="7">
        <v>42899</v>
      </c>
      <c r="G605">
        <v>28.3</v>
      </c>
      <c r="H605" s="3">
        <f t="shared" si="63"/>
        <v>26.244500000000002</v>
      </c>
      <c r="I605" s="7">
        <v>42929</v>
      </c>
      <c r="J605">
        <v>9.1999999999999993</v>
      </c>
      <c r="K605" s="3">
        <f t="shared" si="64"/>
        <v>-5.9320000000000004</v>
      </c>
      <c r="L605" s="7">
        <v>42960</v>
      </c>
      <c r="M605">
        <v>4.07</v>
      </c>
      <c r="N605" s="3">
        <f t="shared" si="65"/>
        <v>-11.436950000000001</v>
      </c>
      <c r="O605" s="7">
        <v>42991</v>
      </c>
      <c r="P605">
        <v>3.73</v>
      </c>
      <c r="Q605" s="3">
        <f t="shared" si="66"/>
        <v>-6.8060499999999999</v>
      </c>
      <c r="R605" s="7">
        <v>43021</v>
      </c>
      <c r="S605">
        <v>2.8</v>
      </c>
      <c r="T605" s="3">
        <f t="shared" si="67"/>
        <v>-2.5280000000000005</v>
      </c>
    </row>
    <row r="606" spans="2:20" x14ac:dyDescent="0.35">
      <c r="B606">
        <f t="shared" si="68"/>
        <v>2017</v>
      </c>
      <c r="C606" s="7">
        <v>42869</v>
      </c>
      <c r="D606">
        <v>115</v>
      </c>
      <c r="E606" s="3">
        <f t="shared" si="69"/>
        <v>167.29499999999999</v>
      </c>
      <c r="F606" s="7">
        <v>42900</v>
      </c>
      <c r="G606">
        <v>26</v>
      </c>
      <c r="H606" s="3">
        <f t="shared" si="63"/>
        <v>22.53</v>
      </c>
      <c r="I606" s="7">
        <v>42930</v>
      </c>
      <c r="J606">
        <v>7.79</v>
      </c>
      <c r="K606" s="3">
        <f t="shared" si="64"/>
        <v>-8.2091499999999993</v>
      </c>
      <c r="L606" s="7">
        <v>42961</v>
      </c>
      <c r="M606">
        <v>3.82</v>
      </c>
      <c r="N606" s="3">
        <f t="shared" si="65"/>
        <v>-11.840700000000002</v>
      </c>
      <c r="O606" s="7">
        <v>42992</v>
      </c>
      <c r="P606">
        <v>3.66</v>
      </c>
      <c r="Q606" s="3">
        <f t="shared" si="66"/>
        <v>-6.9191000000000003</v>
      </c>
      <c r="R606" s="7">
        <v>43022</v>
      </c>
      <c r="S606">
        <v>2.85</v>
      </c>
      <c r="T606" s="3">
        <f t="shared" si="67"/>
        <v>-2.4472499999999995</v>
      </c>
    </row>
    <row r="607" spans="2:20" x14ac:dyDescent="0.35">
      <c r="B607">
        <f t="shared" si="68"/>
        <v>2017</v>
      </c>
      <c r="C607" s="7">
        <v>42870</v>
      </c>
      <c r="D607">
        <v>255</v>
      </c>
      <c r="E607" s="3">
        <f t="shared" si="69"/>
        <v>393.39499999999998</v>
      </c>
      <c r="F607" s="7">
        <v>42901</v>
      </c>
      <c r="G607">
        <v>23.5</v>
      </c>
      <c r="H607" s="3">
        <f t="shared" si="63"/>
        <v>18.4925</v>
      </c>
      <c r="I607" s="7">
        <v>42931</v>
      </c>
      <c r="J607">
        <v>6.9</v>
      </c>
      <c r="K607" s="3">
        <f t="shared" si="64"/>
        <v>-9.6464999999999979</v>
      </c>
      <c r="L607" s="7">
        <v>42962</v>
      </c>
      <c r="M607">
        <v>3.69</v>
      </c>
      <c r="N607" s="3">
        <f t="shared" si="65"/>
        <v>-12.050650000000001</v>
      </c>
      <c r="O607" s="7">
        <v>42993</v>
      </c>
      <c r="P607">
        <v>3.54</v>
      </c>
      <c r="Q607" s="3">
        <f t="shared" si="66"/>
        <v>-7.1128999999999998</v>
      </c>
      <c r="R607" s="7">
        <v>43023</v>
      </c>
      <c r="S607">
        <v>2.86</v>
      </c>
      <c r="T607" s="3">
        <f t="shared" si="67"/>
        <v>-2.4310999999999998</v>
      </c>
    </row>
    <row r="608" spans="2:20" x14ac:dyDescent="0.35">
      <c r="B608">
        <f t="shared" si="68"/>
        <v>2017</v>
      </c>
      <c r="C608" s="7">
        <v>42871</v>
      </c>
      <c r="D608">
        <v>273</v>
      </c>
      <c r="E608" s="3">
        <f t="shared" si="69"/>
        <v>422.46499999999997</v>
      </c>
      <c r="F608" s="7">
        <v>42902</v>
      </c>
      <c r="G608">
        <v>22.7</v>
      </c>
      <c r="H608" s="3">
        <f t="shared" si="63"/>
        <v>17.200499999999998</v>
      </c>
      <c r="I608" s="7">
        <v>42932</v>
      </c>
      <c r="J608">
        <v>6.95</v>
      </c>
      <c r="K608" s="3">
        <f t="shared" si="64"/>
        <v>-9.5657499999999995</v>
      </c>
      <c r="L608" s="7">
        <v>42963</v>
      </c>
      <c r="M608">
        <v>3.67</v>
      </c>
      <c r="N608" s="3">
        <f t="shared" si="65"/>
        <v>-12.082950000000002</v>
      </c>
      <c r="O608" s="7">
        <v>42994</v>
      </c>
      <c r="P608">
        <v>3.65</v>
      </c>
      <c r="Q608" s="3">
        <f t="shared" si="66"/>
        <v>-6.9352499999999999</v>
      </c>
      <c r="R608" s="7">
        <v>43024</v>
      </c>
      <c r="S608">
        <v>2.87</v>
      </c>
      <c r="T608" s="3">
        <f t="shared" si="67"/>
        <v>-2.4149499999999993</v>
      </c>
    </row>
    <row r="609" spans="2:20" x14ac:dyDescent="0.35">
      <c r="B609">
        <f t="shared" si="68"/>
        <v>2017</v>
      </c>
      <c r="C609" s="7">
        <v>42872</v>
      </c>
      <c r="D609">
        <v>206</v>
      </c>
      <c r="E609" s="3">
        <f t="shared" si="69"/>
        <v>314.26</v>
      </c>
      <c r="F609" s="7">
        <v>42903</v>
      </c>
      <c r="G609">
        <v>33</v>
      </c>
      <c r="H609" s="3">
        <f t="shared" si="63"/>
        <v>33.835000000000001</v>
      </c>
      <c r="I609" s="7">
        <v>42933</v>
      </c>
      <c r="J609">
        <v>6.12</v>
      </c>
      <c r="K609" s="3">
        <f t="shared" si="64"/>
        <v>-10.906199999999998</v>
      </c>
      <c r="L609" s="7">
        <v>42964</v>
      </c>
      <c r="M609">
        <v>3.52</v>
      </c>
      <c r="N609" s="3">
        <f t="shared" si="65"/>
        <v>-12.325200000000002</v>
      </c>
      <c r="O609" s="7">
        <v>42995</v>
      </c>
      <c r="P609">
        <v>3.58</v>
      </c>
      <c r="Q609" s="3">
        <f t="shared" si="66"/>
        <v>-7.0483000000000002</v>
      </c>
      <c r="R609" s="7">
        <v>43025</v>
      </c>
      <c r="S609">
        <v>2.63</v>
      </c>
      <c r="T609" s="3">
        <f t="shared" si="67"/>
        <v>-2.8025500000000001</v>
      </c>
    </row>
    <row r="610" spans="2:20" x14ac:dyDescent="0.35">
      <c r="B610">
        <f t="shared" si="68"/>
        <v>2017</v>
      </c>
      <c r="C610" s="7">
        <v>42873</v>
      </c>
      <c r="D610">
        <v>150</v>
      </c>
      <c r="E610" s="3">
        <f t="shared" si="69"/>
        <v>223.82</v>
      </c>
      <c r="F610" s="7">
        <v>42904</v>
      </c>
      <c r="G610">
        <v>34.299999999999997</v>
      </c>
      <c r="H610" s="3">
        <f t="shared" si="63"/>
        <v>35.934499999999993</v>
      </c>
      <c r="I610" s="7">
        <v>42934</v>
      </c>
      <c r="J610">
        <v>5.85</v>
      </c>
      <c r="K610" s="3">
        <f t="shared" si="64"/>
        <v>-11.34225</v>
      </c>
      <c r="L610" s="7">
        <v>42965</v>
      </c>
      <c r="M610">
        <v>3.62</v>
      </c>
      <c r="N610" s="3">
        <f t="shared" si="65"/>
        <v>-12.163700000000002</v>
      </c>
      <c r="O610" s="7">
        <v>42996</v>
      </c>
      <c r="P610">
        <v>3.55</v>
      </c>
      <c r="Q610" s="3">
        <f t="shared" si="66"/>
        <v>-7.0967500000000001</v>
      </c>
      <c r="R610" s="7">
        <v>43026</v>
      </c>
      <c r="S610">
        <v>2.61</v>
      </c>
      <c r="T610" s="3">
        <f t="shared" si="67"/>
        <v>-2.8348500000000003</v>
      </c>
    </row>
    <row r="611" spans="2:20" x14ac:dyDescent="0.35">
      <c r="B611">
        <f t="shared" si="68"/>
        <v>2017</v>
      </c>
      <c r="C611" s="7">
        <v>42874</v>
      </c>
      <c r="D611">
        <v>116</v>
      </c>
      <c r="E611" s="3">
        <f t="shared" si="69"/>
        <v>168.91</v>
      </c>
      <c r="F611" s="7">
        <v>42905</v>
      </c>
      <c r="G611">
        <v>31.8</v>
      </c>
      <c r="H611" s="3">
        <f t="shared" si="63"/>
        <v>31.896999999999998</v>
      </c>
      <c r="I611" s="7">
        <v>42935</v>
      </c>
      <c r="J611">
        <v>5.81</v>
      </c>
      <c r="K611" s="3">
        <f t="shared" si="64"/>
        <v>-11.40685</v>
      </c>
      <c r="L611" s="7">
        <v>42966</v>
      </c>
      <c r="M611">
        <v>5.79</v>
      </c>
      <c r="N611" s="3">
        <f t="shared" si="65"/>
        <v>-8.6591500000000021</v>
      </c>
      <c r="O611" s="7">
        <v>42997</v>
      </c>
      <c r="P611">
        <v>3.66</v>
      </c>
      <c r="Q611" s="3">
        <f t="shared" si="66"/>
        <v>-6.9191000000000003</v>
      </c>
      <c r="R611" s="7">
        <v>43027</v>
      </c>
      <c r="S611">
        <v>2.5299999999999998</v>
      </c>
      <c r="T611" s="3">
        <f t="shared" si="67"/>
        <v>-2.9640500000000003</v>
      </c>
    </row>
    <row r="612" spans="2:20" x14ac:dyDescent="0.35">
      <c r="B612">
        <f t="shared" si="68"/>
        <v>2017</v>
      </c>
      <c r="C612" s="7">
        <v>42875</v>
      </c>
      <c r="D612">
        <v>91.2</v>
      </c>
      <c r="E612" s="3">
        <f t="shared" si="69"/>
        <v>128.858</v>
      </c>
      <c r="F612" s="7">
        <v>42906</v>
      </c>
      <c r="G612">
        <v>29.5</v>
      </c>
      <c r="H612" s="3">
        <f t="shared" si="63"/>
        <v>28.182499999999997</v>
      </c>
      <c r="I612" s="7">
        <v>42936</v>
      </c>
      <c r="J612">
        <v>5.42</v>
      </c>
      <c r="K612" s="3">
        <f t="shared" si="64"/>
        <v>-12.0367</v>
      </c>
      <c r="L612" s="7">
        <v>42967</v>
      </c>
      <c r="M612">
        <v>4.78</v>
      </c>
      <c r="N612" s="3">
        <f t="shared" si="65"/>
        <v>-10.290300000000002</v>
      </c>
      <c r="O612" s="7">
        <v>42998</v>
      </c>
      <c r="P612">
        <v>3.9</v>
      </c>
      <c r="Q612" s="3">
        <f t="shared" si="66"/>
        <v>-6.5315000000000003</v>
      </c>
      <c r="R612" s="7">
        <v>43028</v>
      </c>
      <c r="S612">
        <v>2.61</v>
      </c>
      <c r="T612" s="3">
        <f t="shared" si="67"/>
        <v>-2.8348500000000003</v>
      </c>
    </row>
    <row r="613" spans="2:20" x14ac:dyDescent="0.35">
      <c r="B613">
        <f t="shared" si="68"/>
        <v>2017</v>
      </c>
      <c r="C613" s="7">
        <v>42876</v>
      </c>
      <c r="D613">
        <v>74</v>
      </c>
      <c r="E613" s="3">
        <f t="shared" si="69"/>
        <v>101.08000000000001</v>
      </c>
      <c r="F613" s="7">
        <v>42907</v>
      </c>
      <c r="G613">
        <v>27.1</v>
      </c>
      <c r="H613" s="3">
        <f t="shared" si="63"/>
        <v>24.3065</v>
      </c>
      <c r="I613" s="7">
        <v>42937</v>
      </c>
      <c r="J613">
        <v>5.32</v>
      </c>
      <c r="K613" s="3">
        <f t="shared" si="64"/>
        <v>-12.198199999999998</v>
      </c>
      <c r="L613" s="7">
        <v>42968</v>
      </c>
      <c r="M613">
        <v>4.2</v>
      </c>
      <c r="N613" s="3">
        <f t="shared" si="65"/>
        <v>-11.227</v>
      </c>
      <c r="O613" s="7">
        <v>42999</v>
      </c>
      <c r="P613">
        <v>3.75</v>
      </c>
      <c r="Q613" s="3">
        <f t="shared" si="66"/>
        <v>-6.7737499999999997</v>
      </c>
      <c r="R613" s="7">
        <v>43029</v>
      </c>
      <c r="S613">
        <v>2.5099999999999998</v>
      </c>
      <c r="T613" s="3">
        <f t="shared" si="67"/>
        <v>-2.9963500000000005</v>
      </c>
    </row>
    <row r="614" spans="2:20" x14ac:dyDescent="0.35">
      <c r="B614">
        <f t="shared" si="68"/>
        <v>2017</v>
      </c>
      <c r="C614" s="7">
        <v>42877</v>
      </c>
      <c r="D614">
        <v>62.7</v>
      </c>
      <c r="E614" s="3">
        <f t="shared" si="69"/>
        <v>82.830500000000001</v>
      </c>
      <c r="F614" s="7">
        <v>42908</v>
      </c>
      <c r="G614">
        <v>24.5</v>
      </c>
      <c r="H614" s="3">
        <f t="shared" si="63"/>
        <v>20.107500000000002</v>
      </c>
      <c r="I614" s="7">
        <v>42938</v>
      </c>
      <c r="J614">
        <v>5.14</v>
      </c>
      <c r="K614" s="3">
        <f t="shared" si="64"/>
        <v>-12.488899999999999</v>
      </c>
      <c r="L614" s="7">
        <v>42969</v>
      </c>
      <c r="M614">
        <v>3.9</v>
      </c>
      <c r="N614" s="3">
        <f t="shared" si="65"/>
        <v>-11.711500000000001</v>
      </c>
      <c r="O614" s="7">
        <v>43000</v>
      </c>
      <c r="P614">
        <v>3.4</v>
      </c>
      <c r="Q614" s="3">
        <f t="shared" si="66"/>
        <v>-7.3390000000000004</v>
      </c>
      <c r="R614" s="7">
        <v>43030</v>
      </c>
      <c r="S614">
        <v>2.42</v>
      </c>
      <c r="T614" s="3">
        <f t="shared" si="67"/>
        <v>-3.1417000000000002</v>
      </c>
    </row>
    <row r="615" spans="2:20" x14ac:dyDescent="0.35">
      <c r="B615">
        <f t="shared" si="68"/>
        <v>2017</v>
      </c>
      <c r="C615" s="7">
        <v>42878</v>
      </c>
      <c r="D615">
        <v>58</v>
      </c>
      <c r="E615" s="3">
        <f t="shared" si="69"/>
        <v>75.240000000000009</v>
      </c>
      <c r="F615" s="7">
        <v>42909</v>
      </c>
      <c r="G615">
        <v>21.7</v>
      </c>
      <c r="H615" s="3">
        <f t="shared" si="63"/>
        <v>15.585499999999996</v>
      </c>
      <c r="I615" s="7">
        <v>42939</v>
      </c>
      <c r="J615">
        <v>4.82</v>
      </c>
      <c r="K615" s="3">
        <f t="shared" si="64"/>
        <v>-13.005699999999999</v>
      </c>
      <c r="L615" s="7">
        <v>42970</v>
      </c>
      <c r="M615">
        <v>3.73</v>
      </c>
      <c r="N615" s="3">
        <f t="shared" si="65"/>
        <v>-11.986050000000002</v>
      </c>
      <c r="O615" s="7">
        <v>43001</v>
      </c>
      <c r="P615">
        <v>3.3</v>
      </c>
      <c r="Q615" s="3">
        <f t="shared" si="66"/>
        <v>-7.5005000000000006</v>
      </c>
      <c r="R615" s="7">
        <v>43031</v>
      </c>
      <c r="S615">
        <v>2.57</v>
      </c>
      <c r="T615" s="3">
        <f t="shared" si="67"/>
        <v>-2.8994499999999999</v>
      </c>
    </row>
    <row r="616" spans="2:20" x14ac:dyDescent="0.35">
      <c r="B616">
        <f t="shared" si="68"/>
        <v>2017</v>
      </c>
      <c r="C616" s="7">
        <v>42879</v>
      </c>
      <c r="D616">
        <v>53.5</v>
      </c>
      <c r="E616" s="3">
        <f t="shared" si="69"/>
        <v>67.972499999999997</v>
      </c>
      <c r="F616" s="7">
        <v>42910</v>
      </c>
      <c r="G616">
        <v>21.3</v>
      </c>
      <c r="H616" s="3">
        <f t="shared" si="63"/>
        <v>14.939500000000002</v>
      </c>
      <c r="I616" s="7">
        <v>42940</v>
      </c>
      <c r="J616">
        <v>4.9400000000000004</v>
      </c>
      <c r="K616" s="3">
        <f t="shared" si="64"/>
        <v>-12.811899999999998</v>
      </c>
      <c r="L616" s="7">
        <v>42971</v>
      </c>
      <c r="M616">
        <v>3.55</v>
      </c>
      <c r="N616" s="3">
        <f t="shared" si="65"/>
        <v>-12.276750000000002</v>
      </c>
      <c r="O616" s="7">
        <v>43002</v>
      </c>
      <c r="P616">
        <v>3.46</v>
      </c>
      <c r="Q616" s="3">
        <f t="shared" si="66"/>
        <v>-7.2420999999999998</v>
      </c>
      <c r="R616" s="7">
        <v>43032</v>
      </c>
      <c r="S616">
        <v>2.74</v>
      </c>
      <c r="T616" s="3">
        <f t="shared" si="67"/>
        <v>-2.6248999999999993</v>
      </c>
    </row>
    <row r="617" spans="2:20" x14ac:dyDescent="0.35">
      <c r="B617">
        <f t="shared" si="68"/>
        <v>2017</v>
      </c>
      <c r="C617" s="7">
        <v>42880</v>
      </c>
      <c r="D617">
        <v>49.2</v>
      </c>
      <c r="E617" s="3">
        <f t="shared" si="69"/>
        <v>61.027999999999999</v>
      </c>
      <c r="F617" s="7">
        <v>42911</v>
      </c>
      <c r="G617">
        <v>20</v>
      </c>
      <c r="H617" s="3">
        <f t="shared" si="63"/>
        <v>12.839999999999996</v>
      </c>
      <c r="I617" s="7">
        <v>42941</v>
      </c>
      <c r="J617">
        <v>5.73</v>
      </c>
      <c r="K617" s="3">
        <f t="shared" si="64"/>
        <v>-11.536049999999998</v>
      </c>
      <c r="L617" s="7">
        <v>42972</v>
      </c>
      <c r="M617">
        <v>3.5</v>
      </c>
      <c r="N617" s="3">
        <f t="shared" si="65"/>
        <v>-12.357500000000002</v>
      </c>
      <c r="O617" s="7">
        <v>43003</v>
      </c>
      <c r="P617">
        <v>3.5</v>
      </c>
      <c r="Q617" s="3">
        <f t="shared" si="66"/>
        <v>-7.1775000000000002</v>
      </c>
      <c r="R617" s="7">
        <v>43033</v>
      </c>
      <c r="S617">
        <v>10.3</v>
      </c>
      <c r="T617" s="3">
        <f t="shared" si="67"/>
        <v>9.584500000000002</v>
      </c>
    </row>
    <row r="618" spans="2:20" x14ac:dyDescent="0.35">
      <c r="B618">
        <f t="shared" si="68"/>
        <v>2017</v>
      </c>
      <c r="C618" s="7">
        <v>42881</v>
      </c>
      <c r="D618">
        <v>96.1</v>
      </c>
      <c r="E618" s="3">
        <f t="shared" si="69"/>
        <v>136.77149999999997</v>
      </c>
      <c r="F618" s="7">
        <v>42912</v>
      </c>
      <c r="G618">
        <v>18.5</v>
      </c>
      <c r="H618" s="3">
        <f t="shared" si="63"/>
        <v>10.4175</v>
      </c>
      <c r="I618" s="7">
        <v>42942</v>
      </c>
      <c r="J618">
        <v>5.16</v>
      </c>
      <c r="K618" s="3">
        <f t="shared" si="64"/>
        <v>-12.456599999999998</v>
      </c>
      <c r="L618" s="7">
        <v>42973</v>
      </c>
      <c r="M618">
        <v>3.41</v>
      </c>
      <c r="N618" s="3">
        <f t="shared" si="65"/>
        <v>-12.502850000000002</v>
      </c>
      <c r="O618" s="7">
        <v>43004</v>
      </c>
      <c r="P618">
        <v>3.47</v>
      </c>
      <c r="Q618" s="3">
        <f t="shared" si="66"/>
        <v>-7.2259500000000001</v>
      </c>
      <c r="R618" s="7">
        <v>43034</v>
      </c>
      <c r="S618">
        <v>102</v>
      </c>
      <c r="T618" s="3">
        <f t="shared" si="67"/>
        <v>157.67999999999998</v>
      </c>
    </row>
    <row r="619" spans="2:20" x14ac:dyDescent="0.35">
      <c r="B619">
        <f t="shared" si="68"/>
        <v>2017</v>
      </c>
      <c r="C619" s="7">
        <v>42882</v>
      </c>
      <c r="D619">
        <v>126</v>
      </c>
      <c r="E619" s="3">
        <f t="shared" si="69"/>
        <v>185.06</v>
      </c>
      <c r="F619" s="7">
        <v>42913</v>
      </c>
      <c r="G619">
        <v>17.3</v>
      </c>
      <c r="H619" s="3">
        <f t="shared" si="63"/>
        <v>8.4795000000000016</v>
      </c>
      <c r="I619" s="7">
        <v>42943</v>
      </c>
      <c r="J619">
        <v>4.68</v>
      </c>
      <c r="K619" s="3">
        <f t="shared" si="64"/>
        <v>-13.2318</v>
      </c>
      <c r="L619" s="7">
        <v>42974</v>
      </c>
      <c r="M619">
        <v>3.45</v>
      </c>
      <c r="N619" s="3">
        <f t="shared" si="65"/>
        <v>-12.43825</v>
      </c>
      <c r="O619" s="7">
        <v>43005</v>
      </c>
      <c r="P619">
        <v>3.41</v>
      </c>
      <c r="Q619" s="3">
        <f t="shared" si="66"/>
        <v>-7.3228499999999999</v>
      </c>
      <c r="R619" s="7">
        <v>43035</v>
      </c>
      <c r="S619">
        <v>117</v>
      </c>
      <c r="T619" s="3">
        <f t="shared" si="67"/>
        <v>181.905</v>
      </c>
    </row>
    <row r="620" spans="2:20" x14ac:dyDescent="0.35">
      <c r="B620">
        <f t="shared" si="68"/>
        <v>2017</v>
      </c>
      <c r="C620" s="7">
        <v>42883</v>
      </c>
      <c r="D620">
        <v>115</v>
      </c>
      <c r="E620" s="3">
        <f t="shared" si="69"/>
        <v>167.29499999999999</v>
      </c>
      <c r="F620" s="7">
        <v>42914</v>
      </c>
      <c r="G620">
        <v>16.7</v>
      </c>
      <c r="H620" s="3">
        <f t="shared" si="63"/>
        <v>7.5104999999999968</v>
      </c>
      <c r="I620" s="7">
        <v>42944</v>
      </c>
      <c r="J620">
        <v>4.9000000000000004</v>
      </c>
      <c r="K620" s="3">
        <f t="shared" si="64"/>
        <v>-12.876499999999998</v>
      </c>
      <c r="L620" s="7">
        <v>42975</v>
      </c>
      <c r="M620">
        <v>3.39</v>
      </c>
      <c r="N620" s="3">
        <f t="shared" si="65"/>
        <v>-12.535150000000002</v>
      </c>
      <c r="O620" s="7">
        <v>43006</v>
      </c>
      <c r="P620">
        <v>3.43</v>
      </c>
      <c r="Q620" s="3">
        <f t="shared" si="66"/>
        <v>-7.2905499999999996</v>
      </c>
      <c r="R620" s="7">
        <v>43036</v>
      </c>
      <c r="S620">
        <v>86.7</v>
      </c>
      <c r="T620" s="3">
        <f t="shared" si="67"/>
        <v>132.97049999999999</v>
      </c>
    </row>
    <row r="621" spans="2:20" x14ac:dyDescent="0.35">
      <c r="B621">
        <f t="shared" si="68"/>
        <v>2017</v>
      </c>
      <c r="C621" s="7">
        <v>42884</v>
      </c>
      <c r="D621">
        <v>91.7</v>
      </c>
      <c r="E621" s="3">
        <f t="shared" si="69"/>
        <v>129.66550000000001</v>
      </c>
      <c r="F621" s="7">
        <v>42915</v>
      </c>
      <c r="G621">
        <v>15.9</v>
      </c>
      <c r="H621" s="3">
        <f t="shared" si="63"/>
        <v>6.2184999999999988</v>
      </c>
      <c r="I621" s="7">
        <v>42945</v>
      </c>
      <c r="J621">
        <v>4.75</v>
      </c>
      <c r="K621" s="3">
        <f t="shared" si="64"/>
        <v>-13.118749999999999</v>
      </c>
      <c r="L621" s="7">
        <v>42976</v>
      </c>
      <c r="M621">
        <v>3.38</v>
      </c>
      <c r="N621" s="3">
        <f t="shared" si="65"/>
        <v>-12.551300000000001</v>
      </c>
      <c r="O621" s="7">
        <v>43007</v>
      </c>
      <c r="P621">
        <v>3.08</v>
      </c>
      <c r="Q621" s="3">
        <f t="shared" si="66"/>
        <v>-7.8558000000000003</v>
      </c>
      <c r="R621" s="7">
        <v>43037</v>
      </c>
      <c r="S621">
        <v>60.8</v>
      </c>
      <c r="T621" s="3">
        <f t="shared" si="67"/>
        <v>91.141999999999996</v>
      </c>
    </row>
    <row r="622" spans="2:20" x14ac:dyDescent="0.35">
      <c r="B622">
        <f t="shared" si="68"/>
        <v>2017</v>
      </c>
      <c r="C622" s="7">
        <v>42885</v>
      </c>
      <c r="D622">
        <v>73</v>
      </c>
      <c r="E622" s="3">
        <f t="shared" si="69"/>
        <v>99.465000000000003</v>
      </c>
      <c r="F622" s="7">
        <v>42916</v>
      </c>
      <c r="G622">
        <v>16.600000000000001</v>
      </c>
      <c r="H622" s="3">
        <f t="shared" si="63"/>
        <v>7.3490000000000002</v>
      </c>
      <c r="I622" s="7">
        <v>42946</v>
      </c>
      <c r="J622">
        <v>4.43</v>
      </c>
      <c r="K622" s="3">
        <f t="shared" si="64"/>
        <v>-13.635549999999999</v>
      </c>
      <c r="L622" s="7">
        <v>42977</v>
      </c>
      <c r="M622">
        <v>3.37</v>
      </c>
      <c r="N622" s="3">
        <f t="shared" si="65"/>
        <v>-12.567450000000001</v>
      </c>
      <c r="O622" s="7">
        <v>43008</v>
      </c>
      <c r="P622">
        <v>2.87</v>
      </c>
      <c r="Q622" s="3">
        <f t="shared" si="66"/>
        <v>-8.1949499999999986</v>
      </c>
      <c r="R622" s="7">
        <v>43038</v>
      </c>
      <c r="S622">
        <v>53.1</v>
      </c>
      <c r="T622" s="3">
        <f t="shared" si="67"/>
        <v>78.706500000000005</v>
      </c>
    </row>
    <row r="623" spans="2:20" x14ac:dyDescent="0.35">
      <c r="B623">
        <f t="shared" si="68"/>
        <v>2017</v>
      </c>
      <c r="C623" s="7">
        <v>42886</v>
      </c>
      <c r="D623">
        <v>61.9</v>
      </c>
      <c r="E623" s="3">
        <f t="shared" si="69"/>
        <v>81.538499999999999</v>
      </c>
      <c r="H623" s="3" t="str">
        <f t="shared" si="63"/>
        <v/>
      </c>
      <c r="I623" s="7">
        <v>42947</v>
      </c>
      <c r="J623">
        <v>4.21</v>
      </c>
      <c r="K623" s="3">
        <f t="shared" si="64"/>
        <v>-13.990849999999998</v>
      </c>
      <c r="L623" s="7">
        <v>42978</v>
      </c>
      <c r="M623">
        <v>3.37</v>
      </c>
      <c r="N623" s="3">
        <f t="shared" si="65"/>
        <v>-12.567450000000001</v>
      </c>
      <c r="Q623" s="3" t="str">
        <f t="shared" si="66"/>
        <v/>
      </c>
      <c r="R623" s="7">
        <v>43039</v>
      </c>
      <c r="S623">
        <v>48.7</v>
      </c>
      <c r="T623" s="3">
        <f t="shared" si="67"/>
        <v>71.600500000000011</v>
      </c>
    </row>
    <row r="624" spans="2:20" x14ac:dyDescent="0.35">
      <c r="B624">
        <f t="shared" si="68"/>
        <v>2018</v>
      </c>
      <c r="C624" s="7">
        <v>43221</v>
      </c>
      <c r="D624">
        <v>190</v>
      </c>
      <c r="E624" s="3">
        <f t="shared" si="69"/>
        <v>288.42</v>
      </c>
      <c r="F624" s="7">
        <v>43252</v>
      </c>
      <c r="G624">
        <v>15.3</v>
      </c>
      <c r="H624" s="3">
        <f t="shared" si="63"/>
        <v>5.2495000000000012</v>
      </c>
      <c r="I624" s="7">
        <v>43282</v>
      </c>
      <c r="J624">
        <v>77.8</v>
      </c>
      <c r="K624" s="3">
        <f t="shared" si="64"/>
        <v>104.857</v>
      </c>
      <c r="L624" s="7">
        <v>43313</v>
      </c>
      <c r="M624">
        <v>6.9</v>
      </c>
      <c r="N624" s="3">
        <f t="shared" si="65"/>
        <v>-6.8665000000000003</v>
      </c>
      <c r="O624" s="7">
        <v>43344</v>
      </c>
      <c r="P624">
        <v>5.18</v>
      </c>
      <c r="Q624" s="3">
        <f t="shared" si="66"/>
        <v>-4.4642999999999997</v>
      </c>
      <c r="R624" s="7">
        <v>43374</v>
      </c>
      <c r="S624">
        <v>4.1399999999999997</v>
      </c>
      <c r="T624" s="3">
        <f t="shared" si="67"/>
        <v>-0.36390000000000011</v>
      </c>
    </row>
    <row r="625" spans="2:20" x14ac:dyDescent="0.35">
      <c r="B625">
        <f t="shared" si="68"/>
        <v>2018</v>
      </c>
      <c r="C625" s="7">
        <v>43222</v>
      </c>
      <c r="D625">
        <v>158</v>
      </c>
      <c r="E625" s="3">
        <f t="shared" si="69"/>
        <v>236.73999999999998</v>
      </c>
      <c r="F625" s="7">
        <v>43253</v>
      </c>
      <c r="G625">
        <v>14.7</v>
      </c>
      <c r="H625" s="3">
        <f t="shared" si="63"/>
        <v>4.2804999999999964</v>
      </c>
      <c r="I625" s="7">
        <v>43283</v>
      </c>
      <c r="J625">
        <v>51.4</v>
      </c>
      <c r="K625" s="3">
        <f t="shared" si="64"/>
        <v>62.220999999999997</v>
      </c>
      <c r="L625" s="7">
        <v>43314</v>
      </c>
      <c r="M625">
        <v>6.9</v>
      </c>
      <c r="N625" s="3">
        <f t="shared" si="65"/>
        <v>-6.8665000000000003</v>
      </c>
      <c r="O625" s="7">
        <v>43345</v>
      </c>
      <c r="P625">
        <v>5.03</v>
      </c>
      <c r="Q625" s="3">
        <f t="shared" si="66"/>
        <v>-4.70655</v>
      </c>
      <c r="R625" s="7">
        <v>43375</v>
      </c>
      <c r="S625">
        <v>4.78</v>
      </c>
      <c r="T625" s="3">
        <f t="shared" si="67"/>
        <v>0.66970000000000063</v>
      </c>
    </row>
    <row r="626" spans="2:20" x14ac:dyDescent="0.35">
      <c r="B626">
        <f t="shared" si="68"/>
        <v>2018</v>
      </c>
      <c r="C626" s="7">
        <v>43223</v>
      </c>
      <c r="D626">
        <v>135</v>
      </c>
      <c r="E626" s="3">
        <f t="shared" si="69"/>
        <v>199.595</v>
      </c>
      <c r="F626" s="7">
        <v>43254</v>
      </c>
      <c r="G626">
        <v>13.6</v>
      </c>
      <c r="H626" s="3">
        <f t="shared" si="63"/>
        <v>2.5039999999999978</v>
      </c>
      <c r="I626" s="7">
        <v>43284</v>
      </c>
      <c r="J626">
        <v>38.200000000000003</v>
      </c>
      <c r="K626" s="3">
        <f t="shared" si="64"/>
        <v>40.903000000000006</v>
      </c>
      <c r="L626" s="7">
        <v>43315</v>
      </c>
      <c r="M626">
        <v>6.71</v>
      </c>
      <c r="N626" s="3">
        <f t="shared" si="65"/>
        <v>-7.173350000000001</v>
      </c>
      <c r="O626" s="7">
        <v>43346</v>
      </c>
      <c r="P626">
        <v>4.96</v>
      </c>
      <c r="Q626" s="3">
        <f t="shared" si="66"/>
        <v>-4.8195999999999994</v>
      </c>
      <c r="R626" s="7">
        <v>43376</v>
      </c>
      <c r="S626">
        <v>13.6</v>
      </c>
      <c r="T626" s="3">
        <f t="shared" si="67"/>
        <v>14.913999999999998</v>
      </c>
    </row>
    <row r="627" spans="2:20" x14ac:dyDescent="0.35">
      <c r="B627">
        <f t="shared" si="68"/>
        <v>2018</v>
      </c>
      <c r="C627" s="7">
        <v>43224</v>
      </c>
      <c r="D627">
        <v>139</v>
      </c>
      <c r="E627" s="3">
        <f t="shared" si="69"/>
        <v>206.05499999999998</v>
      </c>
      <c r="F627" s="7">
        <v>43255</v>
      </c>
      <c r="G627">
        <v>12.3</v>
      </c>
      <c r="H627" s="3">
        <f t="shared" si="63"/>
        <v>0.40449999999999875</v>
      </c>
      <c r="I627" s="7">
        <v>43285</v>
      </c>
      <c r="J627">
        <v>30.8</v>
      </c>
      <c r="K627" s="3">
        <f t="shared" si="64"/>
        <v>28.951999999999998</v>
      </c>
      <c r="L627" s="7">
        <v>43316</v>
      </c>
      <c r="M627">
        <v>7.04</v>
      </c>
      <c r="N627" s="3">
        <f t="shared" si="65"/>
        <v>-6.6404000000000014</v>
      </c>
      <c r="O627" s="7">
        <v>43347</v>
      </c>
      <c r="P627">
        <v>4.8899999999999997</v>
      </c>
      <c r="Q627" s="3">
        <f t="shared" si="66"/>
        <v>-4.9326500000000006</v>
      </c>
      <c r="R627" s="7">
        <v>43377</v>
      </c>
      <c r="S627">
        <v>9.0500000000000007</v>
      </c>
      <c r="T627" s="3">
        <f t="shared" si="67"/>
        <v>7.5657500000000004</v>
      </c>
    </row>
    <row r="628" spans="2:20" x14ac:dyDescent="0.35">
      <c r="B628">
        <f t="shared" si="68"/>
        <v>2018</v>
      </c>
      <c r="C628" s="7">
        <v>43225</v>
      </c>
      <c r="D628">
        <v>134</v>
      </c>
      <c r="E628" s="3">
        <f t="shared" si="69"/>
        <v>197.98</v>
      </c>
      <c r="F628" s="7">
        <v>43256</v>
      </c>
      <c r="G628">
        <v>16.600000000000001</v>
      </c>
      <c r="H628" s="3">
        <f t="shared" si="63"/>
        <v>7.3490000000000002</v>
      </c>
      <c r="I628" s="7">
        <v>43286</v>
      </c>
      <c r="J628">
        <v>24.5</v>
      </c>
      <c r="K628" s="3">
        <f t="shared" si="64"/>
        <v>18.777500000000003</v>
      </c>
      <c r="L628" s="7">
        <v>43317</v>
      </c>
      <c r="M628">
        <v>7.77</v>
      </c>
      <c r="N628" s="3">
        <f t="shared" si="65"/>
        <v>-5.4614500000000028</v>
      </c>
      <c r="O628" s="7">
        <v>43348</v>
      </c>
      <c r="P628">
        <v>4.76</v>
      </c>
      <c r="Q628" s="3">
        <f t="shared" si="66"/>
        <v>-5.1426000000000007</v>
      </c>
      <c r="R628" s="7">
        <v>43378</v>
      </c>
      <c r="S628">
        <v>8.1300000000000008</v>
      </c>
      <c r="T628" s="3">
        <f t="shared" si="67"/>
        <v>6.0799500000000011</v>
      </c>
    </row>
    <row r="629" spans="2:20" x14ac:dyDescent="0.35">
      <c r="B629">
        <f t="shared" si="68"/>
        <v>2018</v>
      </c>
      <c r="C629" s="7">
        <v>43226</v>
      </c>
      <c r="D629">
        <v>115</v>
      </c>
      <c r="E629" s="3">
        <f t="shared" si="69"/>
        <v>167.29499999999999</v>
      </c>
      <c r="F629" s="7">
        <v>43257</v>
      </c>
      <c r="G629">
        <v>20.2</v>
      </c>
      <c r="H629" s="3">
        <f t="shared" si="63"/>
        <v>13.162999999999997</v>
      </c>
      <c r="I629" s="7">
        <v>43287</v>
      </c>
      <c r="J629">
        <v>23</v>
      </c>
      <c r="K629" s="3">
        <f t="shared" si="64"/>
        <v>16.355000000000004</v>
      </c>
      <c r="L629" s="7">
        <v>43318</v>
      </c>
      <c r="M629">
        <v>7.05</v>
      </c>
      <c r="N629" s="3">
        <f t="shared" si="65"/>
        <v>-6.6242500000000017</v>
      </c>
      <c r="O629" s="7">
        <v>43349</v>
      </c>
      <c r="P629">
        <v>4.7699999999999996</v>
      </c>
      <c r="Q629" s="3">
        <f t="shared" si="66"/>
        <v>-5.1264500000000011</v>
      </c>
      <c r="R629" s="7">
        <v>43379</v>
      </c>
      <c r="S629">
        <v>7.01</v>
      </c>
      <c r="T629" s="3">
        <f t="shared" si="67"/>
        <v>4.2711499999999996</v>
      </c>
    </row>
    <row r="630" spans="2:20" x14ac:dyDescent="0.35">
      <c r="B630">
        <f t="shared" si="68"/>
        <v>2018</v>
      </c>
      <c r="C630" s="7">
        <v>43227</v>
      </c>
      <c r="D630">
        <v>101</v>
      </c>
      <c r="E630" s="3">
        <f t="shared" si="69"/>
        <v>144.685</v>
      </c>
      <c r="F630" s="7">
        <v>43258</v>
      </c>
      <c r="G630">
        <v>19.100000000000001</v>
      </c>
      <c r="H630" s="3">
        <f t="shared" si="63"/>
        <v>11.386500000000002</v>
      </c>
      <c r="I630" s="7">
        <v>43288</v>
      </c>
      <c r="J630">
        <v>22.3</v>
      </c>
      <c r="K630" s="3">
        <f t="shared" si="64"/>
        <v>15.224499999999999</v>
      </c>
      <c r="L630" s="7">
        <v>43319</v>
      </c>
      <c r="M630">
        <v>6.77</v>
      </c>
      <c r="N630" s="3">
        <f t="shared" si="65"/>
        <v>-7.076450000000003</v>
      </c>
      <c r="O630" s="7">
        <v>43350</v>
      </c>
      <c r="P630">
        <v>4.38</v>
      </c>
      <c r="Q630" s="3">
        <f t="shared" si="66"/>
        <v>-5.7563000000000004</v>
      </c>
      <c r="R630" s="7">
        <v>43380</v>
      </c>
      <c r="S630">
        <v>6.61</v>
      </c>
      <c r="T630" s="3">
        <f t="shared" si="67"/>
        <v>3.6251500000000005</v>
      </c>
    </row>
    <row r="631" spans="2:20" x14ac:dyDescent="0.35">
      <c r="B631">
        <f t="shared" si="68"/>
        <v>2018</v>
      </c>
      <c r="C631" s="7">
        <v>43228</v>
      </c>
      <c r="D631">
        <v>85.4</v>
      </c>
      <c r="E631" s="3">
        <f t="shared" si="69"/>
        <v>119.49100000000001</v>
      </c>
      <c r="F631" s="7">
        <v>43259</v>
      </c>
      <c r="G631">
        <v>17.600000000000001</v>
      </c>
      <c r="H631" s="3">
        <f t="shared" si="63"/>
        <v>8.9640000000000022</v>
      </c>
      <c r="I631" s="7">
        <v>43289</v>
      </c>
      <c r="J631">
        <v>19.100000000000001</v>
      </c>
      <c r="K631" s="3">
        <f t="shared" si="64"/>
        <v>10.056500000000003</v>
      </c>
      <c r="L631" s="7">
        <v>43320</v>
      </c>
      <c r="M631">
        <v>6.9</v>
      </c>
      <c r="N631" s="3">
        <f t="shared" si="65"/>
        <v>-6.8665000000000003</v>
      </c>
      <c r="O631" s="7">
        <v>43351</v>
      </c>
      <c r="P631">
        <v>4.17</v>
      </c>
      <c r="Q631" s="3">
        <f t="shared" si="66"/>
        <v>-6.0954500000000005</v>
      </c>
      <c r="R631" s="7">
        <v>43381</v>
      </c>
      <c r="S631">
        <v>5.8</v>
      </c>
      <c r="T631" s="3">
        <f t="shared" si="67"/>
        <v>2.3169999999999993</v>
      </c>
    </row>
    <row r="632" spans="2:20" x14ac:dyDescent="0.35">
      <c r="B632">
        <f t="shared" si="68"/>
        <v>2018</v>
      </c>
      <c r="C632" s="7">
        <v>43229</v>
      </c>
      <c r="D632">
        <v>75.3</v>
      </c>
      <c r="E632" s="3">
        <f t="shared" si="69"/>
        <v>103.17949999999999</v>
      </c>
      <c r="F632" s="7">
        <v>43260</v>
      </c>
      <c r="G632">
        <v>15.9</v>
      </c>
      <c r="H632" s="3">
        <f t="shared" si="63"/>
        <v>6.2184999999999988</v>
      </c>
      <c r="I632" s="7">
        <v>43290</v>
      </c>
      <c r="J632">
        <v>16.100000000000001</v>
      </c>
      <c r="K632" s="3">
        <f t="shared" si="64"/>
        <v>5.2115000000000045</v>
      </c>
      <c r="L632" s="7">
        <v>43321</v>
      </c>
      <c r="M632">
        <v>7.66</v>
      </c>
      <c r="N632" s="3">
        <f t="shared" si="65"/>
        <v>-5.6391000000000009</v>
      </c>
      <c r="O632" s="7">
        <v>43352</v>
      </c>
      <c r="P632">
        <v>3.91</v>
      </c>
      <c r="Q632" s="3">
        <f t="shared" si="66"/>
        <v>-6.5153499999999998</v>
      </c>
      <c r="R632" s="7">
        <v>43382</v>
      </c>
      <c r="S632">
        <v>5.41</v>
      </c>
      <c r="T632" s="3">
        <f t="shared" si="67"/>
        <v>1.6871499999999999</v>
      </c>
    </row>
    <row r="633" spans="2:20" x14ac:dyDescent="0.35">
      <c r="B633">
        <f t="shared" si="68"/>
        <v>2018</v>
      </c>
      <c r="C633" s="7">
        <v>43230</v>
      </c>
      <c r="D633">
        <v>67</v>
      </c>
      <c r="E633" s="3">
        <f t="shared" si="69"/>
        <v>89.775000000000006</v>
      </c>
      <c r="F633" s="7">
        <v>43261</v>
      </c>
      <c r="G633">
        <v>14.8</v>
      </c>
      <c r="H633" s="3">
        <f t="shared" si="63"/>
        <v>4.4420000000000002</v>
      </c>
      <c r="I633" s="7">
        <v>43291</v>
      </c>
      <c r="J633">
        <v>14.6</v>
      </c>
      <c r="K633" s="3">
        <f t="shared" si="64"/>
        <v>2.7890000000000015</v>
      </c>
      <c r="L633" s="7">
        <v>43322</v>
      </c>
      <c r="M633">
        <v>6.77</v>
      </c>
      <c r="N633" s="3">
        <f t="shared" si="65"/>
        <v>-7.076450000000003</v>
      </c>
      <c r="O633" s="7">
        <v>43353</v>
      </c>
      <c r="P633">
        <v>3.98</v>
      </c>
      <c r="Q633" s="3">
        <f t="shared" si="66"/>
        <v>-6.4023000000000003</v>
      </c>
      <c r="R633" s="7">
        <v>43383</v>
      </c>
      <c r="S633">
        <v>5.38</v>
      </c>
      <c r="T633" s="3">
        <f t="shared" si="67"/>
        <v>1.6386999999999992</v>
      </c>
    </row>
    <row r="634" spans="2:20" x14ac:dyDescent="0.35">
      <c r="B634">
        <f t="shared" si="68"/>
        <v>2018</v>
      </c>
      <c r="C634" s="7">
        <v>43231</v>
      </c>
      <c r="D634">
        <v>62.1</v>
      </c>
      <c r="E634" s="3">
        <f t="shared" si="69"/>
        <v>81.861500000000007</v>
      </c>
      <c r="F634" s="7">
        <v>43262</v>
      </c>
      <c r="G634">
        <v>13.6</v>
      </c>
      <c r="H634" s="3">
        <f t="shared" si="63"/>
        <v>2.5039999999999978</v>
      </c>
      <c r="I634" s="7">
        <v>43292</v>
      </c>
      <c r="J634">
        <v>12.9</v>
      </c>
      <c r="K634" s="3">
        <f t="shared" si="64"/>
        <v>4.3500000000001648E-2</v>
      </c>
      <c r="L634" s="7">
        <v>43323</v>
      </c>
      <c r="M634">
        <v>6.38</v>
      </c>
      <c r="N634" s="3">
        <f t="shared" si="65"/>
        <v>-7.7063000000000024</v>
      </c>
      <c r="O634" s="7">
        <v>43354</v>
      </c>
      <c r="P634">
        <v>7.99</v>
      </c>
      <c r="Q634" s="3">
        <f t="shared" si="66"/>
        <v>7.3850000000000193E-2</v>
      </c>
      <c r="R634" s="7">
        <v>43384</v>
      </c>
      <c r="S634">
        <v>9.4700000000000006</v>
      </c>
      <c r="T634" s="3">
        <f t="shared" si="67"/>
        <v>8.2440500000000014</v>
      </c>
    </row>
    <row r="635" spans="2:20" x14ac:dyDescent="0.35">
      <c r="B635">
        <f t="shared" si="68"/>
        <v>2018</v>
      </c>
      <c r="C635" s="7">
        <v>43232</v>
      </c>
      <c r="D635">
        <v>54.6</v>
      </c>
      <c r="E635" s="3">
        <f t="shared" si="69"/>
        <v>69.748999999999995</v>
      </c>
      <c r="F635" s="7">
        <v>43263</v>
      </c>
      <c r="G635">
        <v>12.3</v>
      </c>
      <c r="H635" s="3">
        <f t="shared" si="63"/>
        <v>0.40449999999999875</v>
      </c>
      <c r="I635" s="7">
        <v>43293</v>
      </c>
      <c r="J635">
        <v>11</v>
      </c>
      <c r="K635" s="3">
        <f t="shared" si="64"/>
        <v>-3.0249999999999986</v>
      </c>
      <c r="L635" s="7">
        <v>43324</v>
      </c>
      <c r="M635">
        <v>6.22</v>
      </c>
      <c r="N635" s="3">
        <f t="shared" si="65"/>
        <v>-7.9647000000000023</v>
      </c>
      <c r="O635" s="7">
        <v>43355</v>
      </c>
      <c r="P635">
        <v>7.03</v>
      </c>
      <c r="Q635" s="3">
        <f t="shared" si="66"/>
        <v>-1.4765499999999996</v>
      </c>
      <c r="R635" s="7">
        <v>43385</v>
      </c>
      <c r="S635">
        <v>15.4</v>
      </c>
      <c r="T635" s="3">
        <f t="shared" si="67"/>
        <v>17.820999999999998</v>
      </c>
    </row>
    <row r="636" spans="2:20" x14ac:dyDescent="0.35">
      <c r="B636">
        <f t="shared" si="68"/>
        <v>2018</v>
      </c>
      <c r="C636" s="7">
        <v>43233</v>
      </c>
      <c r="D636">
        <v>50.6</v>
      </c>
      <c r="E636" s="3">
        <f t="shared" si="69"/>
        <v>63.289000000000009</v>
      </c>
      <c r="F636" s="7">
        <v>43264</v>
      </c>
      <c r="G636">
        <v>10.7</v>
      </c>
      <c r="H636" s="3">
        <f t="shared" si="63"/>
        <v>-2.1795000000000009</v>
      </c>
      <c r="I636" s="7">
        <v>43294</v>
      </c>
      <c r="J636">
        <v>9.81</v>
      </c>
      <c r="K636" s="3">
        <f t="shared" si="64"/>
        <v>-4.9468499999999977</v>
      </c>
      <c r="L636" s="7">
        <v>43325</v>
      </c>
      <c r="M636">
        <v>6.06</v>
      </c>
      <c r="N636" s="3">
        <f t="shared" si="65"/>
        <v>-8.2231000000000023</v>
      </c>
      <c r="O636" s="7">
        <v>43356</v>
      </c>
      <c r="P636">
        <v>5.26</v>
      </c>
      <c r="Q636" s="3">
        <f t="shared" si="66"/>
        <v>-4.3351000000000006</v>
      </c>
      <c r="R636" s="7">
        <v>43386</v>
      </c>
      <c r="S636">
        <v>13</v>
      </c>
      <c r="T636" s="3">
        <f t="shared" si="67"/>
        <v>13.945</v>
      </c>
    </row>
    <row r="637" spans="2:20" x14ac:dyDescent="0.35">
      <c r="B637">
        <f t="shared" si="68"/>
        <v>2018</v>
      </c>
      <c r="C637" s="7">
        <v>43234</v>
      </c>
      <c r="D637">
        <v>47.2</v>
      </c>
      <c r="E637" s="3">
        <f t="shared" si="69"/>
        <v>57.798000000000009</v>
      </c>
      <c r="F637" s="7">
        <v>43265</v>
      </c>
      <c r="G637">
        <v>10.9</v>
      </c>
      <c r="H637" s="3">
        <f t="shared" si="63"/>
        <v>-1.8565000000000005</v>
      </c>
      <c r="I637" s="7">
        <v>43295</v>
      </c>
      <c r="J637">
        <v>8.5299999999999994</v>
      </c>
      <c r="K637" s="3">
        <f t="shared" si="64"/>
        <v>-7.014050000000001</v>
      </c>
      <c r="L637" s="7">
        <v>43326</v>
      </c>
      <c r="M637">
        <v>6.17</v>
      </c>
      <c r="N637" s="3">
        <f t="shared" si="65"/>
        <v>-8.0454500000000024</v>
      </c>
      <c r="O637" s="7">
        <v>43357</v>
      </c>
      <c r="P637">
        <v>4.6399999999999997</v>
      </c>
      <c r="Q637" s="3">
        <f t="shared" si="66"/>
        <v>-5.3364000000000003</v>
      </c>
      <c r="R637" s="7">
        <v>43387</v>
      </c>
      <c r="S637">
        <v>12.5</v>
      </c>
      <c r="T637" s="3">
        <f t="shared" si="67"/>
        <v>13.137499999999999</v>
      </c>
    </row>
    <row r="638" spans="2:20" x14ac:dyDescent="0.35">
      <c r="B638">
        <f t="shared" si="68"/>
        <v>2018</v>
      </c>
      <c r="C638" s="7">
        <v>43235</v>
      </c>
      <c r="D638">
        <v>46.9</v>
      </c>
      <c r="E638" s="3">
        <f t="shared" si="69"/>
        <v>57.313499999999998</v>
      </c>
      <c r="F638" s="7">
        <v>43266</v>
      </c>
      <c r="G638">
        <v>11.7</v>
      </c>
      <c r="H638" s="3">
        <f t="shared" si="63"/>
        <v>-0.56450000000000244</v>
      </c>
      <c r="I638" s="7">
        <v>43296</v>
      </c>
      <c r="J638">
        <v>7.67</v>
      </c>
      <c r="K638" s="3">
        <f t="shared" si="64"/>
        <v>-8.4029499999999988</v>
      </c>
      <c r="L638" s="7">
        <v>43327</v>
      </c>
      <c r="M638">
        <v>6.32</v>
      </c>
      <c r="N638" s="3">
        <f t="shared" si="65"/>
        <v>-7.8032000000000004</v>
      </c>
      <c r="O638" s="7">
        <v>43358</v>
      </c>
      <c r="P638">
        <v>4.0999999999999996</v>
      </c>
      <c r="Q638" s="3">
        <f t="shared" si="66"/>
        <v>-6.2085000000000008</v>
      </c>
      <c r="R638" s="7">
        <v>43388</v>
      </c>
      <c r="S638">
        <v>12.6</v>
      </c>
      <c r="T638" s="3">
        <f t="shared" si="67"/>
        <v>13.298999999999999</v>
      </c>
    </row>
    <row r="639" spans="2:20" x14ac:dyDescent="0.35">
      <c r="B639">
        <f t="shared" si="68"/>
        <v>2018</v>
      </c>
      <c r="C639" s="7">
        <v>43236</v>
      </c>
      <c r="D639">
        <v>47.7</v>
      </c>
      <c r="E639" s="3">
        <f t="shared" si="69"/>
        <v>58.605499999999999</v>
      </c>
      <c r="F639" s="7">
        <v>43267</v>
      </c>
      <c r="G639">
        <v>10.3</v>
      </c>
      <c r="H639" s="3">
        <f t="shared" si="63"/>
        <v>-2.8254999999999981</v>
      </c>
      <c r="I639" s="7">
        <v>43297</v>
      </c>
      <c r="J639">
        <v>7.22</v>
      </c>
      <c r="K639" s="3">
        <f t="shared" si="64"/>
        <v>-9.1296999999999997</v>
      </c>
      <c r="L639" s="7">
        <v>43328</v>
      </c>
      <c r="M639">
        <v>7.98</v>
      </c>
      <c r="N639" s="3">
        <f t="shared" si="65"/>
        <v>-5.122300000000001</v>
      </c>
      <c r="O639" s="7">
        <v>43359</v>
      </c>
      <c r="P639">
        <v>3.8</v>
      </c>
      <c r="Q639" s="3">
        <f t="shared" si="66"/>
        <v>-6.6930000000000005</v>
      </c>
      <c r="R639" s="7">
        <v>43389</v>
      </c>
      <c r="S639">
        <v>23.2</v>
      </c>
      <c r="T639" s="3">
        <f t="shared" si="67"/>
        <v>30.417999999999996</v>
      </c>
    </row>
    <row r="640" spans="2:20" x14ac:dyDescent="0.35">
      <c r="B640">
        <f t="shared" si="68"/>
        <v>2018</v>
      </c>
      <c r="C640" s="7">
        <v>43237</v>
      </c>
      <c r="D640">
        <v>44.9</v>
      </c>
      <c r="E640" s="3">
        <f t="shared" si="69"/>
        <v>54.083499999999994</v>
      </c>
      <c r="F640" s="7">
        <v>43268</v>
      </c>
      <c r="G640">
        <v>9.2200000000000006</v>
      </c>
      <c r="H640" s="3">
        <f t="shared" si="63"/>
        <v>-4.5696999999999992</v>
      </c>
      <c r="I640" s="7">
        <v>43298</v>
      </c>
      <c r="J640">
        <v>7.02</v>
      </c>
      <c r="K640" s="3">
        <f t="shared" si="64"/>
        <v>-9.4527000000000001</v>
      </c>
      <c r="L640" s="7">
        <v>43329</v>
      </c>
      <c r="M640">
        <v>7.01</v>
      </c>
      <c r="N640" s="3">
        <f t="shared" si="65"/>
        <v>-6.6888500000000022</v>
      </c>
      <c r="O640" s="7">
        <v>43360</v>
      </c>
      <c r="P640">
        <v>3.72</v>
      </c>
      <c r="Q640" s="3">
        <f t="shared" si="66"/>
        <v>-6.8221999999999996</v>
      </c>
      <c r="R640" s="7">
        <v>43390</v>
      </c>
      <c r="S640">
        <v>16.7</v>
      </c>
      <c r="T640" s="3">
        <f t="shared" si="67"/>
        <v>19.920499999999997</v>
      </c>
    </row>
    <row r="641" spans="2:20" x14ac:dyDescent="0.35">
      <c r="B641">
        <f t="shared" si="68"/>
        <v>2018</v>
      </c>
      <c r="C641" s="7">
        <v>43238</v>
      </c>
      <c r="D641">
        <v>42.2</v>
      </c>
      <c r="E641" s="3">
        <f t="shared" si="69"/>
        <v>49.723000000000006</v>
      </c>
      <c r="F641" s="7">
        <v>43269</v>
      </c>
      <c r="G641">
        <v>8.83</v>
      </c>
      <c r="H641" s="3">
        <f t="shared" si="63"/>
        <v>-5.1995500000000003</v>
      </c>
      <c r="I641" s="7">
        <v>43299</v>
      </c>
      <c r="J641">
        <v>7.79</v>
      </c>
      <c r="K641" s="3">
        <f t="shared" si="64"/>
        <v>-8.2091499999999993</v>
      </c>
      <c r="L641" s="7">
        <v>43330</v>
      </c>
      <c r="M641">
        <v>10.6</v>
      </c>
      <c r="N641" s="3">
        <f t="shared" si="65"/>
        <v>-0.89100000000000179</v>
      </c>
      <c r="O641" s="7">
        <v>43361</v>
      </c>
      <c r="P641">
        <v>3.55</v>
      </c>
      <c r="Q641" s="3">
        <f t="shared" si="66"/>
        <v>-7.0967500000000001</v>
      </c>
      <c r="R641" s="7">
        <v>43391</v>
      </c>
      <c r="S641">
        <v>21.2</v>
      </c>
      <c r="T641" s="3">
        <f t="shared" si="67"/>
        <v>27.187999999999999</v>
      </c>
    </row>
    <row r="642" spans="2:20" x14ac:dyDescent="0.35">
      <c r="B642">
        <f t="shared" si="68"/>
        <v>2018</v>
      </c>
      <c r="C642" s="7">
        <v>43239</v>
      </c>
      <c r="D642">
        <v>38.4</v>
      </c>
      <c r="E642" s="3">
        <f t="shared" si="69"/>
        <v>43.585999999999999</v>
      </c>
      <c r="F642" s="7">
        <v>43270</v>
      </c>
      <c r="G642">
        <v>13.4</v>
      </c>
      <c r="H642" s="3">
        <f t="shared" si="63"/>
        <v>2.1810000000000009</v>
      </c>
      <c r="I642" s="7">
        <v>43300</v>
      </c>
      <c r="J642">
        <v>7.26</v>
      </c>
      <c r="K642" s="3">
        <f t="shared" si="64"/>
        <v>-9.0650999999999993</v>
      </c>
      <c r="L642" s="7">
        <v>43331</v>
      </c>
      <c r="M642">
        <v>9.5399999999999991</v>
      </c>
      <c r="N642" s="3">
        <f t="shared" si="65"/>
        <v>-2.6029000000000035</v>
      </c>
      <c r="O642" s="7">
        <v>43362</v>
      </c>
      <c r="P642">
        <v>3.51</v>
      </c>
      <c r="Q642" s="3">
        <f t="shared" si="66"/>
        <v>-7.1613500000000005</v>
      </c>
      <c r="R642" s="7">
        <v>43392</v>
      </c>
      <c r="S642">
        <v>13.1</v>
      </c>
      <c r="T642" s="3">
        <f t="shared" si="67"/>
        <v>14.106499999999997</v>
      </c>
    </row>
    <row r="643" spans="2:20" x14ac:dyDescent="0.35">
      <c r="B643">
        <f t="shared" si="68"/>
        <v>2018</v>
      </c>
      <c r="C643" s="7">
        <v>43240</v>
      </c>
      <c r="D643">
        <v>47.6</v>
      </c>
      <c r="E643" s="3">
        <f t="shared" si="69"/>
        <v>58.443999999999996</v>
      </c>
      <c r="F643" s="7">
        <v>43271</v>
      </c>
      <c r="G643">
        <v>11.2</v>
      </c>
      <c r="H643" s="3">
        <f t="shared" si="63"/>
        <v>-1.3720000000000034</v>
      </c>
      <c r="I643" s="7">
        <v>43301</v>
      </c>
      <c r="J643">
        <v>6.53</v>
      </c>
      <c r="K643" s="3">
        <f t="shared" si="64"/>
        <v>-10.24405</v>
      </c>
      <c r="L643" s="7">
        <v>43332</v>
      </c>
      <c r="M643">
        <v>8.4499999999999993</v>
      </c>
      <c r="N643" s="3">
        <f t="shared" si="65"/>
        <v>-4.3632500000000025</v>
      </c>
      <c r="O643" s="7">
        <v>43363</v>
      </c>
      <c r="P643">
        <v>3.45</v>
      </c>
      <c r="Q643" s="3">
        <f t="shared" si="66"/>
        <v>-7.2582499999999994</v>
      </c>
      <c r="R643" s="7">
        <v>43393</v>
      </c>
      <c r="S643">
        <v>11.4</v>
      </c>
      <c r="T643" s="3">
        <f t="shared" si="67"/>
        <v>11.361000000000001</v>
      </c>
    </row>
    <row r="644" spans="2:20" x14ac:dyDescent="0.35">
      <c r="B644">
        <f t="shared" si="68"/>
        <v>2018</v>
      </c>
      <c r="C644" s="7">
        <v>43241</v>
      </c>
      <c r="D644">
        <v>45.3</v>
      </c>
      <c r="E644" s="3">
        <f t="shared" si="69"/>
        <v>54.729499999999994</v>
      </c>
      <c r="F644" s="7">
        <v>43272</v>
      </c>
      <c r="G644">
        <v>9.84</v>
      </c>
      <c r="H644" s="3">
        <f t="shared" ref="H644:H707" si="70">IF(ISBLANK(G644),"",(G644*H$3)+H$2)</f>
        <v>-3.5684000000000005</v>
      </c>
      <c r="I644" s="7">
        <v>43302</v>
      </c>
      <c r="J644">
        <v>6.47</v>
      </c>
      <c r="K644" s="3">
        <f t="shared" ref="K644:K707" si="71">IF(ISBLANK(J644),"",(J644*K$3)+K$2)</f>
        <v>-10.340949999999999</v>
      </c>
      <c r="L644" s="7">
        <v>43333</v>
      </c>
      <c r="M644">
        <v>8.2799999999999994</v>
      </c>
      <c r="N644" s="3">
        <f t="shared" ref="N644:N707" si="72">IF(ISBLANK(M644),"",(M644*N$3)+N$2)</f>
        <v>-4.6378000000000021</v>
      </c>
      <c r="O644" s="7">
        <v>43364</v>
      </c>
      <c r="P644">
        <v>3.38</v>
      </c>
      <c r="Q644" s="3">
        <f t="shared" ref="Q644:Q707" si="73">IF(ISBLANK(P644),"",(P644*Q$3)+Q$2)</f>
        <v>-7.3713000000000006</v>
      </c>
      <c r="R644" s="7">
        <v>43394</v>
      </c>
      <c r="S644">
        <v>10.5</v>
      </c>
      <c r="T644" s="3">
        <f t="shared" ref="T644:T707" si="74">IF(ISBLANK(S644),"",(S644*T$3)+T$2)</f>
        <v>9.9074999999999989</v>
      </c>
    </row>
    <row r="645" spans="2:20" x14ac:dyDescent="0.35">
      <c r="B645">
        <f t="shared" ref="B645:B708" si="75">YEAR(L645)</f>
        <v>2018</v>
      </c>
      <c r="C645" s="7">
        <v>43242</v>
      </c>
      <c r="D645">
        <v>40.700000000000003</v>
      </c>
      <c r="E645" s="3">
        <f t="shared" ref="E645:E708" si="76">IF(ISBLANK(D645),"",(D645*E$3)+E$2)</f>
        <v>47.300500000000007</v>
      </c>
      <c r="F645" s="7">
        <v>43273</v>
      </c>
      <c r="G645">
        <v>9.44</v>
      </c>
      <c r="H645" s="3">
        <f t="shared" si="70"/>
        <v>-4.2144000000000013</v>
      </c>
      <c r="I645" s="7">
        <v>43303</v>
      </c>
      <c r="J645">
        <v>6.52</v>
      </c>
      <c r="K645" s="3">
        <f t="shared" si="71"/>
        <v>-10.260199999999999</v>
      </c>
      <c r="L645" s="7">
        <v>43334</v>
      </c>
      <c r="M645">
        <v>8.59</v>
      </c>
      <c r="N645" s="3">
        <f t="shared" si="72"/>
        <v>-4.1371500000000019</v>
      </c>
      <c r="O645" s="7">
        <v>43365</v>
      </c>
      <c r="P645">
        <v>3.39</v>
      </c>
      <c r="Q645" s="3">
        <f t="shared" si="73"/>
        <v>-7.3551500000000001</v>
      </c>
      <c r="R645" s="7">
        <v>43395</v>
      </c>
      <c r="S645">
        <v>9.35</v>
      </c>
      <c r="T645" s="3">
        <f t="shared" si="74"/>
        <v>8.0502499999999984</v>
      </c>
    </row>
    <row r="646" spans="2:20" x14ac:dyDescent="0.35">
      <c r="B646">
        <f t="shared" si="75"/>
        <v>2018</v>
      </c>
      <c r="C646" s="7">
        <v>43243</v>
      </c>
      <c r="D646">
        <v>38.299999999999997</v>
      </c>
      <c r="E646" s="3">
        <f t="shared" si="76"/>
        <v>43.424499999999995</v>
      </c>
      <c r="F646" s="7">
        <v>43274</v>
      </c>
      <c r="G646">
        <v>9.2899999999999991</v>
      </c>
      <c r="H646" s="3">
        <f t="shared" si="70"/>
        <v>-4.4566500000000016</v>
      </c>
      <c r="I646" s="7">
        <v>43304</v>
      </c>
      <c r="J646">
        <v>6.76</v>
      </c>
      <c r="K646" s="3">
        <f t="shared" si="71"/>
        <v>-9.8726000000000003</v>
      </c>
      <c r="L646" s="7">
        <v>43335</v>
      </c>
      <c r="M646">
        <v>8.93</v>
      </c>
      <c r="N646" s="3">
        <f t="shared" si="72"/>
        <v>-3.5880500000000026</v>
      </c>
      <c r="O646" s="7">
        <v>43366</v>
      </c>
      <c r="P646">
        <v>3.05</v>
      </c>
      <c r="Q646" s="3">
        <f t="shared" si="73"/>
        <v>-7.9042500000000002</v>
      </c>
      <c r="R646" s="7">
        <v>43396</v>
      </c>
      <c r="S646">
        <v>8.6300000000000008</v>
      </c>
      <c r="T646" s="3">
        <f t="shared" si="74"/>
        <v>6.8874500000000021</v>
      </c>
    </row>
    <row r="647" spans="2:20" x14ac:dyDescent="0.35">
      <c r="B647">
        <f t="shared" si="75"/>
        <v>2018</v>
      </c>
      <c r="C647" s="7">
        <v>43244</v>
      </c>
      <c r="D647">
        <v>34.4</v>
      </c>
      <c r="E647" s="3">
        <f t="shared" si="76"/>
        <v>37.125999999999998</v>
      </c>
      <c r="F647" s="7">
        <v>43275</v>
      </c>
      <c r="G647">
        <v>13.3</v>
      </c>
      <c r="H647" s="3">
        <f t="shared" si="70"/>
        <v>2.0195000000000007</v>
      </c>
      <c r="I647" s="7">
        <v>43305</v>
      </c>
      <c r="J647">
        <v>6.42</v>
      </c>
      <c r="K647" s="3">
        <f t="shared" si="71"/>
        <v>-10.4217</v>
      </c>
      <c r="L647" s="7">
        <v>43336</v>
      </c>
      <c r="M647">
        <v>7.98</v>
      </c>
      <c r="N647" s="3">
        <f t="shared" si="72"/>
        <v>-5.122300000000001</v>
      </c>
      <c r="O647" s="7">
        <v>43367</v>
      </c>
      <c r="P647">
        <v>2.91</v>
      </c>
      <c r="Q647" s="3">
        <f t="shared" si="73"/>
        <v>-8.13035</v>
      </c>
      <c r="R647" s="7">
        <v>43397</v>
      </c>
      <c r="S647">
        <v>13.7</v>
      </c>
      <c r="T647" s="3">
        <f t="shared" si="74"/>
        <v>15.075499999999998</v>
      </c>
    </row>
    <row r="648" spans="2:20" x14ac:dyDescent="0.35">
      <c r="B648">
        <f t="shared" si="75"/>
        <v>2018</v>
      </c>
      <c r="C648" s="7">
        <v>43245</v>
      </c>
      <c r="D648">
        <v>31.9</v>
      </c>
      <c r="E648" s="3">
        <f t="shared" si="76"/>
        <v>33.088499999999996</v>
      </c>
      <c r="F648" s="7">
        <v>43276</v>
      </c>
      <c r="G648">
        <v>21.5</v>
      </c>
      <c r="H648" s="3">
        <f t="shared" si="70"/>
        <v>15.262499999999996</v>
      </c>
      <c r="I648" s="7">
        <v>43306</v>
      </c>
      <c r="J648">
        <v>6.34</v>
      </c>
      <c r="K648" s="3">
        <f t="shared" si="71"/>
        <v>-10.550899999999999</v>
      </c>
      <c r="L648" s="7">
        <v>43337</v>
      </c>
      <c r="M648">
        <v>7.52</v>
      </c>
      <c r="N648" s="3">
        <f t="shared" si="72"/>
        <v>-5.8652000000000015</v>
      </c>
      <c r="O648" s="7">
        <v>43368</v>
      </c>
      <c r="P648">
        <v>2.98</v>
      </c>
      <c r="Q648" s="3">
        <f t="shared" si="73"/>
        <v>-8.0173000000000005</v>
      </c>
      <c r="R648" s="7">
        <v>43398</v>
      </c>
      <c r="S648">
        <v>15.9</v>
      </c>
      <c r="T648" s="3">
        <f t="shared" si="74"/>
        <v>18.628499999999999</v>
      </c>
    </row>
    <row r="649" spans="2:20" x14ac:dyDescent="0.35">
      <c r="B649">
        <f t="shared" si="75"/>
        <v>2018</v>
      </c>
      <c r="C649" s="7">
        <v>43246</v>
      </c>
      <c r="D649">
        <v>30.1</v>
      </c>
      <c r="E649" s="3">
        <f t="shared" si="76"/>
        <v>30.1815</v>
      </c>
      <c r="F649" s="7">
        <v>43277</v>
      </c>
      <c r="G649">
        <v>19.8</v>
      </c>
      <c r="H649" s="3">
        <f t="shared" si="70"/>
        <v>12.516999999999999</v>
      </c>
      <c r="I649" s="7">
        <v>43307</v>
      </c>
      <c r="J649">
        <v>8.02</v>
      </c>
      <c r="K649" s="3">
        <f t="shared" si="71"/>
        <v>-7.8376999999999999</v>
      </c>
      <c r="L649" s="7">
        <v>43338</v>
      </c>
      <c r="M649">
        <v>7.05</v>
      </c>
      <c r="N649" s="3">
        <f t="shared" si="72"/>
        <v>-6.6242500000000017</v>
      </c>
      <c r="O649" s="7">
        <v>43369</v>
      </c>
      <c r="P649">
        <v>6.67</v>
      </c>
      <c r="Q649" s="3">
        <f t="shared" si="73"/>
        <v>-2.0579499999999999</v>
      </c>
      <c r="R649" s="7">
        <v>43399</v>
      </c>
      <c r="S649">
        <v>13.9</v>
      </c>
      <c r="T649" s="3">
        <f t="shared" si="74"/>
        <v>15.398499999999999</v>
      </c>
    </row>
    <row r="650" spans="2:20" x14ac:dyDescent="0.35">
      <c r="B650">
        <f t="shared" si="75"/>
        <v>2018</v>
      </c>
      <c r="C650" s="7">
        <v>43247</v>
      </c>
      <c r="D650">
        <v>27</v>
      </c>
      <c r="E650" s="3">
        <f t="shared" si="76"/>
        <v>25.174999999999997</v>
      </c>
      <c r="F650" s="7">
        <v>43278</v>
      </c>
      <c r="G650">
        <v>17.2</v>
      </c>
      <c r="H650" s="3">
        <f t="shared" si="70"/>
        <v>8.3179999999999978</v>
      </c>
      <c r="I650" s="7">
        <v>43308</v>
      </c>
      <c r="J650">
        <v>9.11</v>
      </c>
      <c r="K650" s="3">
        <f t="shared" si="71"/>
        <v>-6.0773500000000009</v>
      </c>
      <c r="L650" s="7">
        <v>43339</v>
      </c>
      <c r="M650">
        <v>6.73</v>
      </c>
      <c r="N650" s="3">
        <f t="shared" si="72"/>
        <v>-7.1410500000000017</v>
      </c>
      <c r="O650" s="7">
        <v>43370</v>
      </c>
      <c r="P650">
        <v>8.07</v>
      </c>
      <c r="Q650" s="3">
        <f t="shared" si="73"/>
        <v>0.20305000000000106</v>
      </c>
      <c r="R650" s="7">
        <v>43400</v>
      </c>
      <c r="S650">
        <v>15.4</v>
      </c>
      <c r="T650" s="3">
        <f t="shared" si="74"/>
        <v>17.820999999999998</v>
      </c>
    </row>
    <row r="651" spans="2:20" x14ac:dyDescent="0.35">
      <c r="B651">
        <f t="shared" si="75"/>
        <v>2018</v>
      </c>
      <c r="C651" s="7">
        <v>43248</v>
      </c>
      <c r="D651">
        <v>23.9</v>
      </c>
      <c r="E651" s="3">
        <f t="shared" si="76"/>
        <v>20.168499999999995</v>
      </c>
      <c r="F651" s="7">
        <v>43279</v>
      </c>
      <c r="G651">
        <v>56.2</v>
      </c>
      <c r="H651" s="3">
        <f t="shared" si="70"/>
        <v>71.302999999999997</v>
      </c>
      <c r="I651" s="7">
        <v>43309</v>
      </c>
      <c r="J651">
        <v>8.35</v>
      </c>
      <c r="K651" s="3">
        <f t="shared" si="71"/>
        <v>-7.3047500000000003</v>
      </c>
      <c r="L651" s="7">
        <v>43340</v>
      </c>
      <c r="M651">
        <v>6.69</v>
      </c>
      <c r="N651" s="3">
        <f t="shared" si="72"/>
        <v>-7.2056500000000003</v>
      </c>
      <c r="O651" s="7">
        <v>43371</v>
      </c>
      <c r="P651">
        <v>5.63</v>
      </c>
      <c r="Q651" s="3">
        <f t="shared" si="73"/>
        <v>-3.7375500000000006</v>
      </c>
      <c r="R651" s="7">
        <v>43401</v>
      </c>
      <c r="S651">
        <v>40.299999999999997</v>
      </c>
      <c r="T651" s="3">
        <f t="shared" si="74"/>
        <v>58.034499999999994</v>
      </c>
    </row>
    <row r="652" spans="2:20" x14ac:dyDescent="0.35">
      <c r="B652">
        <f t="shared" si="75"/>
        <v>2018</v>
      </c>
      <c r="C652" s="7">
        <v>43249</v>
      </c>
      <c r="D652">
        <v>23.1</v>
      </c>
      <c r="E652" s="3">
        <f t="shared" si="76"/>
        <v>18.8765</v>
      </c>
      <c r="F652" s="7">
        <v>43280</v>
      </c>
      <c r="G652">
        <v>163</v>
      </c>
      <c r="H652" s="3">
        <f t="shared" si="70"/>
        <v>243.785</v>
      </c>
      <c r="I652" s="7">
        <v>43310</v>
      </c>
      <c r="J652">
        <v>7.84</v>
      </c>
      <c r="K652" s="3">
        <f t="shared" si="71"/>
        <v>-8.1283999999999992</v>
      </c>
      <c r="L652" s="7">
        <v>43341</v>
      </c>
      <c r="M652">
        <v>6.42</v>
      </c>
      <c r="N652" s="3">
        <f t="shared" si="72"/>
        <v>-7.6417000000000019</v>
      </c>
      <c r="O652" s="7">
        <v>43372</v>
      </c>
      <c r="P652">
        <v>4.79</v>
      </c>
      <c r="Q652" s="3">
        <f t="shared" si="73"/>
        <v>-5.09415</v>
      </c>
      <c r="R652" s="7">
        <v>43402</v>
      </c>
      <c r="S652">
        <v>42.2</v>
      </c>
      <c r="T652" s="3">
        <f t="shared" si="74"/>
        <v>61.103000000000009</v>
      </c>
    </row>
    <row r="653" spans="2:20" x14ac:dyDescent="0.35">
      <c r="B653">
        <f t="shared" si="75"/>
        <v>2018</v>
      </c>
      <c r="C653" s="7">
        <v>43250</v>
      </c>
      <c r="D653">
        <v>19.2</v>
      </c>
      <c r="E653" s="3">
        <f t="shared" si="76"/>
        <v>12.577999999999999</v>
      </c>
      <c r="F653" s="7">
        <v>43281</v>
      </c>
      <c r="G653">
        <v>118</v>
      </c>
      <c r="H653" s="3">
        <f t="shared" si="70"/>
        <v>171.10999999999999</v>
      </c>
      <c r="I653" s="7">
        <v>43311</v>
      </c>
      <c r="J653">
        <v>7.6</v>
      </c>
      <c r="K653" s="3">
        <f t="shared" si="71"/>
        <v>-8.516</v>
      </c>
      <c r="L653" s="7">
        <v>43342</v>
      </c>
      <c r="M653">
        <v>5.92</v>
      </c>
      <c r="N653" s="3">
        <f t="shared" si="72"/>
        <v>-8.4492000000000012</v>
      </c>
      <c r="O653" s="7">
        <v>43373</v>
      </c>
      <c r="P653">
        <v>4.54</v>
      </c>
      <c r="Q653" s="3">
        <f t="shared" si="73"/>
        <v>-5.4979000000000005</v>
      </c>
      <c r="R653" s="7">
        <v>43403</v>
      </c>
      <c r="S653">
        <v>47.7</v>
      </c>
      <c r="T653" s="3">
        <f t="shared" si="74"/>
        <v>69.985500000000002</v>
      </c>
    </row>
    <row r="654" spans="2:20" x14ac:dyDescent="0.35">
      <c r="B654">
        <f t="shared" si="75"/>
        <v>2018</v>
      </c>
      <c r="C654" s="7">
        <v>43251</v>
      </c>
      <c r="D654">
        <v>16.8</v>
      </c>
      <c r="E654" s="3">
        <f t="shared" si="76"/>
        <v>8.7020000000000017</v>
      </c>
      <c r="H654" s="3" t="str">
        <f t="shared" si="70"/>
        <v/>
      </c>
      <c r="I654" s="7">
        <v>43312</v>
      </c>
      <c r="J654">
        <v>7.24</v>
      </c>
      <c r="K654" s="3">
        <f t="shared" si="71"/>
        <v>-9.0973999999999986</v>
      </c>
      <c r="L654" s="7">
        <v>43343</v>
      </c>
      <c r="M654">
        <v>5.46</v>
      </c>
      <c r="N654" s="3">
        <f t="shared" si="72"/>
        <v>-9.1921000000000017</v>
      </c>
      <c r="Q654" s="3" t="str">
        <f t="shared" si="73"/>
        <v/>
      </c>
      <c r="R654" s="7">
        <v>43404</v>
      </c>
      <c r="S654">
        <v>42.8</v>
      </c>
      <c r="T654" s="3">
        <f t="shared" si="74"/>
        <v>62.072000000000003</v>
      </c>
    </row>
    <row r="655" spans="2:20" x14ac:dyDescent="0.35">
      <c r="B655">
        <f t="shared" si="75"/>
        <v>2019</v>
      </c>
      <c r="C655" s="7">
        <v>43586</v>
      </c>
      <c r="D655">
        <v>165</v>
      </c>
      <c r="E655" s="3">
        <f t="shared" si="76"/>
        <v>248.04500000000002</v>
      </c>
      <c r="F655" s="7">
        <v>43617</v>
      </c>
      <c r="G655">
        <v>73.599999999999994</v>
      </c>
      <c r="H655" s="3">
        <f t="shared" si="70"/>
        <v>99.403999999999996</v>
      </c>
      <c r="I655" s="7">
        <v>43647</v>
      </c>
      <c r="J655">
        <v>115</v>
      </c>
      <c r="K655" s="3">
        <f t="shared" si="71"/>
        <v>164.935</v>
      </c>
      <c r="L655" s="7">
        <v>43678</v>
      </c>
      <c r="M655">
        <v>13.6</v>
      </c>
      <c r="N655" s="3">
        <f t="shared" si="72"/>
        <v>3.9539999999999971</v>
      </c>
      <c r="O655" s="7">
        <v>43709</v>
      </c>
      <c r="P655">
        <v>16.5</v>
      </c>
      <c r="Q655" s="3">
        <f t="shared" si="73"/>
        <v>13.817500000000001</v>
      </c>
      <c r="R655" s="7">
        <v>43739</v>
      </c>
      <c r="S655">
        <v>13.2</v>
      </c>
      <c r="T655" s="3">
        <f t="shared" si="74"/>
        <v>14.267999999999997</v>
      </c>
    </row>
    <row r="656" spans="2:20" x14ac:dyDescent="0.35">
      <c r="B656">
        <f t="shared" si="75"/>
        <v>2019</v>
      </c>
      <c r="C656" s="7">
        <v>43587</v>
      </c>
      <c r="D656">
        <v>153</v>
      </c>
      <c r="E656" s="3">
        <f t="shared" si="76"/>
        <v>228.66499999999999</v>
      </c>
      <c r="F656" s="7">
        <v>43618</v>
      </c>
      <c r="G656">
        <v>65.2</v>
      </c>
      <c r="H656" s="3">
        <f t="shared" si="70"/>
        <v>85.837999999999994</v>
      </c>
      <c r="I656" s="7">
        <v>43648</v>
      </c>
      <c r="J656">
        <v>94.4</v>
      </c>
      <c r="K656" s="3">
        <f t="shared" si="71"/>
        <v>131.66600000000003</v>
      </c>
      <c r="L656" s="7">
        <v>43679</v>
      </c>
      <c r="M656">
        <v>12.6</v>
      </c>
      <c r="N656" s="3">
        <f t="shared" si="72"/>
        <v>2.3389999999999986</v>
      </c>
      <c r="O656" s="7">
        <v>43710</v>
      </c>
      <c r="P656">
        <v>14.5</v>
      </c>
      <c r="Q656" s="3">
        <f t="shared" si="73"/>
        <v>10.5875</v>
      </c>
      <c r="R656" s="7">
        <v>43740</v>
      </c>
      <c r="S656">
        <v>13.2</v>
      </c>
      <c r="T656" s="3">
        <f t="shared" si="74"/>
        <v>14.267999999999997</v>
      </c>
    </row>
    <row r="657" spans="2:20" x14ac:dyDescent="0.35">
      <c r="B657">
        <f t="shared" si="75"/>
        <v>2019</v>
      </c>
      <c r="C657" s="7">
        <v>43588</v>
      </c>
      <c r="D657">
        <v>138</v>
      </c>
      <c r="E657" s="3">
        <f t="shared" si="76"/>
        <v>204.44</v>
      </c>
      <c r="F657" s="7">
        <v>43619</v>
      </c>
      <c r="G657">
        <v>59.7</v>
      </c>
      <c r="H657" s="3">
        <f t="shared" si="70"/>
        <v>76.955500000000001</v>
      </c>
      <c r="I657" s="7">
        <v>43649</v>
      </c>
      <c r="J657">
        <v>81.8</v>
      </c>
      <c r="K657" s="3">
        <f t="shared" si="71"/>
        <v>111.31700000000001</v>
      </c>
      <c r="L657" s="7">
        <v>43680</v>
      </c>
      <c r="M657">
        <v>11.5</v>
      </c>
      <c r="N657" s="3">
        <f t="shared" si="72"/>
        <v>0.5625</v>
      </c>
      <c r="O657" s="7">
        <v>43711</v>
      </c>
      <c r="P657">
        <v>14.1</v>
      </c>
      <c r="Q657" s="3">
        <f t="shared" si="73"/>
        <v>9.9414999999999996</v>
      </c>
      <c r="R657" s="7">
        <v>43741</v>
      </c>
      <c r="S657">
        <v>12.3</v>
      </c>
      <c r="T657" s="3">
        <f t="shared" si="74"/>
        <v>12.814499999999999</v>
      </c>
    </row>
    <row r="658" spans="2:20" x14ac:dyDescent="0.35">
      <c r="B658">
        <f t="shared" si="75"/>
        <v>2019</v>
      </c>
      <c r="C658" s="7">
        <v>43589</v>
      </c>
      <c r="D658">
        <v>141</v>
      </c>
      <c r="E658" s="3">
        <f t="shared" si="76"/>
        <v>209.285</v>
      </c>
      <c r="F658" s="7">
        <v>43620</v>
      </c>
      <c r="G658">
        <v>54.6</v>
      </c>
      <c r="H658" s="3">
        <f t="shared" si="70"/>
        <v>68.718999999999994</v>
      </c>
      <c r="I658" s="7">
        <v>43650</v>
      </c>
      <c r="J658">
        <v>66.099999999999994</v>
      </c>
      <c r="K658" s="3">
        <f t="shared" si="71"/>
        <v>85.961500000000001</v>
      </c>
      <c r="L658" s="7">
        <v>43681</v>
      </c>
      <c r="M658">
        <v>10.8</v>
      </c>
      <c r="N658" s="3">
        <f t="shared" si="72"/>
        <v>-0.56800000000000139</v>
      </c>
      <c r="O658" s="7">
        <v>43712</v>
      </c>
      <c r="P658">
        <v>13.1</v>
      </c>
      <c r="Q658" s="3">
        <f t="shared" si="73"/>
        <v>8.3264999999999976</v>
      </c>
      <c r="R658" s="7">
        <v>43742</v>
      </c>
      <c r="S658">
        <v>11.9</v>
      </c>
      <c r="T658" s="3">
        <f t="shared" si="74"/>
        <v>12.168499999999998</v>
      </c>
    </row>
    <row r="659" spans="2:20" x14ac:dyDescent="0.35">
      <c r="B659">
        <f t="shared" si="75"/>
        <v>2019</v>
      </c>
      <c r="C659" s="7">
        <v>43590</v>
      </c>
      <c r="D659">
        <v>128</v>
      </c>
      <c r="E659" s="3">
        <f t="shared" si="76"/>
        <v>188.29</v>
      </c>
      <c r="F659" s="7">
        <v>43621</v>
      </c>
      <c r="G659">
        <v>49.3</v>
      </c>
      <c r="H659" s="3">
        <f t="shared" si="70"/>
        <v>60.159499999999987</v>
      </c>
      <c r="I659" s="7">
        <v>43651</v>
      </c>
      <c r="J659">
        <v>53.6</v>
      </c>
      <c r="K659" s="3">
        <f t="shared" si="71"/>
        <v>65.774000000000001</v>
      </c>
      <c r="L659" s="7">
        <v>43682</v>
      </c>
      <c r="M659">
        <v>9.5500000000000007</v>
      </c>
      <c r="N659" s="3">
        <f t="shared" si="72"/>
        <v>-2.5867500000000003</v>
      </c>
      <c r="O659" s="7">
        <v>43713</v>
      </c>
      <c r="P659">
        <v>11.9</v>
      </c>
      <c r="Q659" s="3">
        <f t="shared" si="73"/>
        <v>6.3884999999999987</v>
      </c>
      <c r="R659" s="7">
        <v>43743</v>
      </c>
      <c r="S659">
        <v>11.6</v>
      </c>
      <c r="T659" s="3">
        <f t="shared" si="74"/>
        <v>11.683999999999997</v>
      </c>
    </row>
    <row r="660" spans="2:20" x14ac:dyDescent="0.35">
      <c r="B660">
        <f t="shared" si="75"/>
        <v>2019</v>
      </c>
      <c r="C660" s="7">
        <v>43591</v>
      </c>
      <c r="D660">
        <v>113</v>
      </c>
      <c r="E660" s="3">
        <f t="shared" si="76"/>
        <v>164.065</v>
      </c>
      <c r="F660" s="7">
        <v>43622</v>
      </c>
      <c r="G660">
        <v>51.9</v>
      </c>
      <c r="H660" s="3">
        <f t="shared" si="70"/>
        <v>64.358499999999992</v>
      </c>
      <c r="I660" s="7">
        <v>43652</v>
      </c>
      <c r="J660">
        <v>59.6</v>
      </c>
      <c r="K660" s="3">
        <f t="shared" si="71"/>
        <v>75.463999999999999</v>
      </c>
      <c r="L660" s="7">
        <v>43683</v>
      </c>
      <c r="M660">
        <v>8.33</v>
      </c>
      <c r="N660" s="3">
        <f t="shared" si="72"/>
        <v>-4.557050000000002</v>
      </c>
      <c r="O660" s="7">
        <v>43714</v>
      </c>
      <c r="P660">
        <v>11.3</v>
      </c>
      <c r="Q660" s="3">
        <f t="shared" si="73"/>
        <v>5.4195000000000011</v>
      </c>
      <c r="R660" s="7">
        <v>43744</v>
      </c>
      <c r="S660">
        <v>11</v>
      </c>
      <c r="T660" s="3">
        <f t="shared" si="74"/>
        <v>10.715</v>
      </c>
    </row>
    <row r="661" spans="2:20" x14ac:dyDescent="0.35">
      <c r="B661">
        <f t="shared" si="75"/>
        <v>2019</v>
      </c>
      <c r="C661" s="7">
        <v>43592</v>
      </c>
      <c r="D661">
        <v>101</v>
      </c>
      <c r="E661" s="3">
        <f t="shared" si="76"/>
        <v>144.685</v>
      </c>
      <c r="F661" s="7">
        <v>43623</v>
      </c>
      <c r="G661">
        <v>47.8</v>
      </c>
      <c r="H661" s="3">
        <f t="shared" si="70"/>
        <v>57.736999999999988</v>
      </c>
      <c r="I661" s="7">
        <v>43653</v>
      </c>
      <c r="J661">
        <v>84.8</v>
      </c>
      <c r="K661" s="3">
        <f t="shared" si="71"/>
        <v>116.16200000000001</v>
      </c>
      <c r="L661" s="7">
        <v>43684</v>
      </c>
      <c r="M661">
        <v>7.74</v>
      </c>
      <c r="N661" s="3">
        <f t="shared" si="72"/>
        <v>-5.5099000000000018</v>
      </c>
      <c r="O661" s="7">
        <v>43715</v>
      </c>
      <c r="P661">
        <v>30.4</v>
      </c>
      <c r="Q661" s="3">
        <f t="shared" si="73"/>
        <v>36.265999999999998</v>
      </c>
      <c r="R661" s="7">
        <v>43745</v>
      </c>
      <c r="S661">
        <v>14.1</v>
      </c>
      <c r="T661" s="3">
        <f t="shared" si="74"/>
        <v>15.721499999999999</v>
      </c>
    </row>
    <row r="662" spans="2:20" x14ac:dyDescent="0.35">
      <c r="B662">
        <f t="shared" si="75"/>
        <v>2019</v>
      </c>
      <c r="C662" s="7">
        <v>43593</v>
      </c>
      <c r="D662">
        <v>96.7</v>
      </c>
      <c r="E662" s="3">
        <f t="shared" si="76"/>
        <v>137.7405</v>
      </c>
      <c r="F662" s="7">
        <v>43624</v>
      </c>
      <c r="G662">
        <v>43.3</v>
      </c>
      <c r="H662" s="3">
        <f t="shared" si="70"/>
        <v>50.469499999999989</v>
      </c>
      <c r="I662" s="7">
        <v>43654</v>
      </c>
      <c r="J662">
        <v>72.7</v>
      </c>
      <c r="K662" s="3">
        <f t="shared" si="71"/>
        <v>96.620499999999993</v>
      </c>
      <c r="L662" s="7">
        <v>43685</v>
      </c>
      <c r="M662">
        <v>12.8</v>
      </c>
      <c r="N662" s="3">
        <f t="shared" si="72"/>
        <v>2.661999999999999</v>
      </c>
      <c r="O662" s="7">
        <v>43716</v>
      </c>
      <c r="P662">
        <v>41.6</v>
      </c>
      <c r="Q662" s="3">
        <f t="shared" si="73"/>
        <v>54.353999999999999</v>
      </c>
      <c r="R662" s="7">
        <v>43746</v>
      </c>
      <c r="S662">
        <v>25.9</v>
      </c>
      <c r="T662" s="3">
        <f t="shared" si="74"/>
        <v>34.778500000000001</v>
      </c>
    </row>
    <row r="663" spans="2:20" x14ac:dyDescent="0.35">
      <c r="B663">
        <f t="shared" si="75"/>
        <v>2019</v>
      </c>
      <c r="C663" s="7">
        <v>43594</v>
      </c>
      <c r="D663">
        <v>85</v>
      </c>
      <c r="E663" s="3">
        <f t="shared" si="76"/>
        <v>118.845</v>
      </c>
      <c r="F663" s="7">
        <v>43625</v>
      </c>
      <c r="G663">
        <v>38.6</v>
      </c>
      <c r="H663" s="3">
        <f t="shared" si="70"/>
        <v>42.878999999999998</v>
      </c>
      <c r="I663" s="7">
        <v>43655</v>
      </c>
      <c r="J663">
        <v>60.5</v>
      </c>
      <c r="K663" s="3">
        <f t="shared" si="71"/>
        <v>76.91749999999999</v>
      </c>
      <c r="L663" s="7">
        <v>43686</v>
      </c>
      <c r="M663">
        <v>16.3</v>
      </c>
      <c r="N663" s="3">
        <f t="shared" si="72"/>
        <v>8.3144999999999989</v>
      </c>
      <c r="O663" s="7">
        <v>43717</v>
      </c>
      <c r="P663">
        <v>35.700000000000003</v>
      </c>
      <c r="Q663" s="3">
        <f t="shared" si="73"/>
        <v>44.825500000000005</v>
      </c>
      <c r="R663" s="7">
        <v>43747</v>
      </c>
      <c r="S663">
        <v>22.2</v>
      </c>
      <c r="T663" s="3">
        <f t="shared" si="74"/>
        <v>28.803000000000001</v>
      </c>
    </row>
    <row r="664" spans="2:20" x14ac:dyDescent="0.35">
      <c r="B664">
        <f t="shared" si="75"/>
        <v>2019</v>
      </c>
      <c r="C664" s="7">
        <v>43595</v>
      </c>
      <c r="D664">
        <v>92.2</v>
      </c>
      <c r="E664" s="3">
        <f t="shared" si="76"/>
        <v>130.47299999999998</v>
      </c>
      <c r="F664" s="7">
        <v>43626</v>
      </c>
      <c r="G664">
        <v>35.6</v>
      </c>
      <c r="H664" s="3">
        <f t="shared" si="70"/>
        <v>38.033999999999999</v>
      </c>
      <c r="I664" s="7">
        <v>43656</v>
      </c>
      <c r="J664">
        <v>49.4</v>
      </c>
      <c r="K664" s="3">
        <f t="shared" si="71"/>
        <v>58.990999999999993</v>
      </c>
      <c r="L664" s="7">
        <v>43687</v>
      </c>
      <c r="M664">
        <v>12.9</v>
      </c>
      <c r="N664" s="3">
        <f t="shared" si="72"/>
        <v>2.8234999999999992</v>
      </c>
      <c r="O664" s="7">
        <v>43718</v>
      </c>
      <c r="P664">
        <v>33</v>
      </c>
      <c r="Q664" s="3">
        <f t="shared" si="73"/>
        <v>40.465000000000003</v>
      </c>
      <c r="R664" s="7">
        <v>43748</v>
      </c>
      <c r="S664">
        <v>20.9</v>
      </c>
      <c r="T664" s="3">
        <f t="shared" si="74"/>
        <v>26.703499999999995</v>
      </c>
    </row>
    <row r="665" spans="2:20" x14ac:dyDescent="0.35">
      <c r="B665">
        <f t="shared" si="75"/>
        <v>2019</v>
      </c>
      <c r="C665" s="7">
        <v>43596</v>
      </c>
      <c r="D665">
        <v>122</v>
      </c>
      <c r="E665" s="3">
        <f t="shared" si="76"/>
        <v>178.6</v>
      </c>
      <c r="F665" s="7">
        <v>43627</v>
      </c>
      <c r="G665">
        <v>42.2</v>
      </c>
      <c r="H665" s="3">
        <f t="shared" si="70"/>
        <v>48.693000000000005</v>
      </c>
      <c r="I665" s="7">
        <v>43657</v>
      </c>
      <c r="J665">
        <v>41.2</v>
      </c>
      <c r="K665" s="3">
        <f t="shared" si="71"/>
        <v>45.748000000000012</v>
      </c>
      <c r="L665" s="7">
        <v>43688</v>
      </c>
      <c r="M665">
        <v>11.1</v>
      </c>
      <c r="N665" s="3">
        <f t="shared" si="72"/>
        <v>-8.3500000000000796E-2</v>
      </c>
      <c r="O665" s="7">
        <v>43719</v>
      </c>
      <c r="P665">
        <v>30.9</v>
      </c>
      <c r="Q665" s="3">
        <f t="shared" si="73"/>
        <v>37.073499999999996</v>
      </c>
      <c r="R665" s="7">
        <v>43749</v>
      </c>
      <c r="S665">
        <v>20.100000000000001</v>
      </c>
      <c r="T665" s="3">
        <f t="shared" si="74"/>
        <v>25.4115</v>
      </c>
    </row>
    <row r="666" spans="2:20" x14ac:dyDescent="0.35">
      <c r="B666">
        <f t="shared" si="75"/>
        <v>2019</v>
      </c>
      <c r="C666" s="7">
        <v>43597</v>
      </c>
      <c r="D666">
        <v>115</v>
      </c>
      <c r="E666" s="3">
        <f t="shared" si="76"/>
        <v>167.29499999999999</v>
      </c>
      <c r="F666" s="7">
        <v>43628</v>
      </c>
      <c r="G666">
        <v>49.6</v>
      </c>
      <c r="H666" s="3">
        <f t="shared" si="70"/>
        <v>60.643999999999998</v>
      </c>
      <c r="I666" s="7">
        <v>43658</v>
      </c>
      <c r="J666">
        <v>42.9</v>
      </c>
      <c r="K666" s="3">
        <f t="shared" si="71"/>
        <v>48.493500000000004</v>
      </c>
      <c r="L666" s="7">
        <v>43689</v>
      </c>
      <c r="M666">
        <v>10.1</v>
      </c>
      <c r="N666" s="3">
        <f t="shared" si="72"/>
        <v>-1.6985000000000028</v>
      </c>
      <c r="O666" s="7">
        <v>43720</v>
      </c>
      <c r="P666">
        <v>28</v>
      </c>
      <c r="Q666" s="3">
        <f t="shared" si="73"/>
        <v>32.39</v>
      </c>
      <c r="R666" s="7">
        <v>43750</v>
      </c>
      <c r="S666">
        <v>19.7</v>
      </c>
      <c r="T666" s="3">
        <f t="shared" si="74"/>
        <v>24.765499999999999</v>
      </c>
    </row>
    <row r="667" spans="2:20" x14ac:dyDescent="0.35">
      <c r="B667">
        <f t="shared" si="75"/>
        <v>2019</v>
      </c>
      <c r="C667" s="7">
        <v>43598</v>
      </c>
      <c r="D667">
        <v>99.6</v>
      </c>
      <c r="E667" s="3">
        <f t="shared" si="76"/>
        <v>142.42399999999998</v>
      </c>
      <c r="F667" s="7">
        <v>43629</v>
      </c>
      <c r="G667">
        <v>47.7</v>
      </c>
      <c r="H667" s="3">
        <f t="shared" si="70"/>
        <v>57.575499999999998</v>
      </c>
      <c r="I667" s="7">
        <v>43659</v>
      </c>
      <c r="J667">
        <v>43.8</v>
      </c>
      <c r="K667" s="3">
        <f t="shared" si="71"/>
        <v>49.946999999999996</v>
      </c>
      <c r="L667" s="7">
        <v>43690</v>
      </c>
      <c r="M667">
        <v>9.58</v>
      </c>
      <c r="N667" s="3">
        <f t="shared" si="72"/>
        <v>-2.5383000000000013</v>
      </c>
      <c r="O667" s="7">
        <v>43721</v>
      </c>
      <c r="P667">
        <v>23.5</v>
      </c>
      <c r="Q667" s="3">
        <f t="shared" si="73"/>
        <v>25.122500000000002</v>
      </c>
      <c r="R667" s="7">
        <v>43751</v>
      </c>
      <c r="S667">
        <v>19.100000000000001</v>
      </c>
      <c r="T667" s="3">
        <f t="shared" si="74"/>
        <v>23.796500000000002</v>
      </c>
    </row>
    <row r="668" spans="2:20" x14ac:dyDescent="0.35">
      <c r="B668">
        <f t="shared" si="75"/>
        <v>2019</v>
      </c>
      <c r="C668" s="7">
        <v>43599</v>
      </c>
      <c r="D668">
        <v>88.9</v>
      </c>
      <c r="E668" s="3">
        <f t="shared" si="76"/>
        <v>125.14349999999999</v>
      </c>
      <c r="F668" s="7">
        <v>43630</v>
      </c>
      <c r="G668">
        <v>92.8</v>
      </c>
      <c r="H668" s="3">
        <f t="shared" si="70"/>
        <v>130.41199999999998</v>
      </c>
      <c r="I668" s="7">
        <v>43660</v>
      </c>
      <c r="J668">
        <v>40.1</v>
      </c>
      <c r="K668" s="3">
        <f t="shared" si="71"/>
        <v>43.971499999999999</v>
      </c>
      <c r="L668" s="7">
        <v>43691</v>
      </c>
      <c r="M668">
        <v>8.85</v>
      </c>
      <c r="N668" s="3">
        <f t="shared" si="72"/>
        <v>-3.7172500000000017</v>
      </c>
      <c r="O668" s="7">
        <v>43722</v>
      </c>
      <c r="P668">
        <v>19.100000000000001</v>
      </c>
      <c r="Q668" s="3">
        <f t="shared" si="73"/>
        <v>18.016500000000001</v>
      </c>
      <c r="R668" s="7">
        <v>43752</v>
      </c>
      <c r="S668">
        <v>18</v>
      </c>
      <c r="T668" s="3">
        <f t="shared" si="74"/>
        <v>22.02</v>
      </c>
    </row>
    <row r="669" spans="2:20" x14ac:dyDescent="0.35">
      <c r="B669">
        <f t="shared" si="75"/>
        <v>2019</v>
      </c>
      <c r="C669" s="7">
        <v>43600</v>
      </c>
      <c r="D669">
        <v>94.4</v>
      </c>
      <c r="E669" s="3">
        <f t="shared" si="76"/>
        <v>134.02600000000001</v>
      </c>
      <c r="F669" s="7">
        <v>43631</v>
      </c>
      <c r="G669">
        <v>77.5</v>
      </c>
      <c r="H669" s="3">
        <f t="shared" si="70"/>
        <v>105.70249999999999</v>
      </c>
      <c r="I669" s="7">
        <v>43661</v>
      </c>
      <c r="J669">
        <v>37</v>
      </c>
      <c r="K669" s="3">
        <f t="shared" si="71"/>
        <v>38.965000000000003</v>
      </c>
      <c r="L669" s="7">
        <v>43692</v>
      </c>
      <c r="M669">
        <v>7.98</v>
      </c>
      <c r="N669" s="3">
        <f t="shared" si="72"/>
        <v>-5.122300000000001</v>
      </c>
      <c r="O669" s="7">
        <v>43723</v>
      </c>
      <c r="P669">
        <v>16.7</v>
      </c>
      <c r="Q669" s="3">
        <f t="shared" si="73"/>
        <v>14.140499999999998</v>
      </c>
      <c r="R669" s="7">
        <v>43753</v>
      </c>
      <c r="S669">
        <v>17.7</v>
      </c>
      <c r="T669" s="3">
        <f t="shared" si="74"/>
        <v>21.535499999999999</v>
      </c>
    </row>
    <row r="670" spans="2:20" x14ac:dyDescent="0.35">
      <c r="B670">
        <f t="shared" si="75"/>
        <v>2019</v>
      </c>
      <c r="C670" s="7">
        <v>43601</v>
      </c>
      <c r="D670">
        <v>94.6</v>
      </c>
      <c r="E670" s="3">
        <f t="shared" si="76"/>
        <v>134.34899999999999</v>
      </c>
      <c r="F670" s="7">
        <v>43632</v>
      </c>
      <c r="G670">
        <v>64.099999999999994</v>
      </c>
      <c r="H670" s="3">
        <f t="shared" si="70"/>
        <v>84.061499999999995</v>
      </c>
      <c r="I670" s="7">
        <v>43662</v>
      </c>
      <c r="J670">
        <v>33.1</v>
      </c>
      <c r="K670" s="3">
        <f t="shared" si="71"/>
        <v>32.666500000000006</v>
      </c>
      <c r="L670" s="7">
        <v>43693</v>
      </c>
      <c r="M670">
        <v>7.96</v>
      </c>
      <c r="N670" s="3">
        <f t="shared" si="72"/>
        <v>-5.1546000000000021</v>
      </c>
      <c r="O670" s="7">
        <v>43724</v>
      </c>
      <c r="P670">
        <v>14.6</v>
      </c>
      <c r="Q670" s="3">
        <f t="shared" si="73"/>
        <v>10.749000000000001</v>
      </c>
      <c r="R670" s="7">
        <v>43754</v>
      </c>
      <c r="S670">
        <v>16.399999999999999</v>
      </c>
      <c r="T670" s="3">
        <f t="shared" si="74"/>
        <v>19.435999999999996</v>
      </c>
    </row>
    <row r="671" spans="2:20" x14ac:dyDescent="0.35">
      <c r="B671">
        <f t="shared" si="75"/>
        <v>2019</v>
      </c>
      <c r="C671" s="7">
        <v>43602</v>
      </c>
      <c r="D671">
        <v>88.8</v>
      </c>
      <c r="E671" s="3">
        <f t="shared" si="76"/>
        <v>124.982</v>
      </c>
      <c r="F671" s="7">
        <v>43633</v>
      </c>
      <c r="G671">
        <v>53.2</v>
      </c>
      <c r="H671" s="3">
        <f t="shared" si="70"/>
        <v>66.457999999999998</v>
      </c>
      <c r="I671" s="7">
        <v>43663</v>
      </c>
      <c r="J671">
        <v>33.6</v>
      </c>
      <c r="K671" s="3">
        <f t="shared" si="71"/>
        <v>33.474000000000004</v>
      </c>
      <c r="L671" s="7">
        <v>43694</v>
      </c>
      <c r="M671">
        <v>7.89</v>
      </c>
      <c r="N671" s="3">
        <f t="shared" si="72"/>
        <v>-5.2676500000000015</v>
      </c>
      <c r="O671" s="7">
        <v>43725</v>
      </c>
      <c r="P671">
        <v>13.2</v>
      </c>
      <c r="Q671" s="3">
        <f t="shared" si="73"/>
        <v>8.4879999999999978</v>
      </c>
      <c r="R671" s="7">
        <v>43755</v>
      </c>
      <c r="S671">
        <v>30.9</v>
      </c>
      <c r="T671" s="3">
        <f t="shared" si="74"/>
        <v>42.853499999999997</v>
      </c>
    </row>
    <row r="672" spans="2:20" x14ac:dyDescent="0.35">
      <c r="B672">
        <f t="shared" si="75"/>
        <v>2019</v>
      </c>
      <c r="C672" s="7">
        <v>43603</v>
      </c>
      <c r="D672">
        <v>85.7</v>
      </c>
      <c r="E672" s="3">
        <f t="shared" si="76"/>
        <v>119.97550000000001</v>
      </c>
      <c r="F672" s="7">
        <v>43634</v>
      </c>
      <c r="G672">
        <v>43.6</v>
      </c>
      <c r="H672" s="3">
        <f t="shared" si="70"/>
        <v>50.954000000000001</v>
      </c>
      <c r="I672" s="7">
        <v>43664</v>
      </c>
      <c r="J672">
        <v>33.799999999999997</v>
      </c>
      <c r="K672" s="3">
        <f t="shared" si="71"/>
        <v>33.796999999999997</v>
      </c>
      <c r="L672" s="7">
        <v>43695</v>
      </c>
      <c r="M672">
        <v>22.5</v>
      </c>
      <c r="N672" s="3">
        <f t="shared" si="72"/>
        <v>18.327499999999997</v>
      </c>
      <c r="O672" s="7">
        <v>43726</v>
      </c>
      <c r="P672">
        <v>11.8</v>
      </c>
      <c r="Q672" s="3">
        <f t="shared" si="73"/>
        <v>6.2270000000000021</v>
      </c>
      <c r="R672" s="7">
        <v>43756</v>
      </c>
      <c r="S672">
        <v>35.700000000000003</v>
      </c>
      <c r="T672" s="3">
        <f t="shared" si="74"/>
        <v>50.605500000000006</v>
      </c>
    </row>
    <row r="673" spans="2:20" x14ac:dyDescent="0.35">
      <c r="B673">
        <f t="shared" si="75"/>
        <v>2019</v>
      </c>
      <c r="C673" s="7">
        <v>43604</v>
      </c>
      <c r="D673">
        <v>78.7</v>
      </c>
      <c r="E673" s="3">
        <f t="shared" si="76"/>
        <v>108.6705</v>
      </c>
      <c r="F673" s="7">
        <v>43635</v>
      </c>
      <c r="G673">
        <v>37.299999999999997</v>
      </c>
      <c r="H673" s="3">
        <f t="shared" si="70"/>
        <v>40.779499999999992</v>
      </c>
      <c r="I673" s="7">
        <v>43665</v>
      </c>
      <c r="J673">
        <v>29.3</v>
      </c>
      <c r="K673" s="3">
        <f t="shared" si="71"/>
        <v>26.529499999999999</v>
      </c>
      <c r="L673" s="7">
        <v>43696</v>
      </c>
      <c r="M673">
        <v>20.2</v>
      </c>
      <c r="N673" s="3">
        <f t="shared" si="72"/>
        <v>14.612999999999996</v>
      </c>
      <c r="O673" s="7">
        <v>43727</v>
      </c>
      <c r="P673">
        <v>10.9</v>
      </c>
      <c r="Q673" s="3">
        <f t="shared" si="73"/>
        <v>4.7735000000000003</v>
      </c>
      <c r="R673" s="7">
        <v>43757</v>
      </c>
      <c r="S673">
        <v>34.5</v>
      </c>
      <c r="T673" s="3">
        <f t="shared" si="74"/>
        <v>48.667500000000004</v>
      </c>
    </row>
    <row r="674" spans="2:20" x14ac:dyDescent="0.35">
      <c r="B674">
        <f t="shared" si="75"/>
        <v>2019</v>
      </c>
      <c r="C674" s="7">
        <v>43605</v>
      </c>
      <c r="D674">
        <v>103</v>
      </c>
      <c r="E674" s="3">
        <f t="shared" si="76"/>
        <v>147.91499999999999</v>
      </c>
      <c r="F674" s="7">
        <v>43636</v>
      </c>
      <c r="G674">
        <v>36.9</v>
      </c>
      <c r="H674" s="3">
        <f t="shared" si="70"/>
        <v>40.133499999999998</v>
      </c>
      <c r="I674" s="7">
        <v>43666</v>
      </c>
      <c r="J674">
        <v>26.8</v>
      </c>
      <c r="K674" s="3">
        <f t="shared" si="71"/>
        <v>22.492000000000004</v>
      </c>
      <c r="L674" s="7">
        <v>43697</v>
      </c>
      <c r="M674">
        <v>17.600000000000001</v>
      </c>
      <c r="N674" s="3">
        <f t="shared" si="72"/>
        <v>10.414000000000001</v>
      </c>
      <c r="O674" s="7">
        <v>43728</v>
      </c>
      <c r="P674">
        <v>10.4</v>
      </c>
      <c r="Q674" s="3">
        <f t="shared" si="73"/>
        <v>3.9659999999999993</v>
      </c>
      <c r="R674" s="7">
        <v>43758</v>
      </c>
      <c r="S674">
        <v>32.200000000000003</v>
      </c>
      <c r="T674" s="3">
        <f t="shared" si="74"/>
        <v>44.95300000000001</v>
      </c>
    </row>
    <row r="675" spans="2:20" x14ac:dyDescent="0.35">
      <c r="B675">
        <f t="shared" si="75"/>
        <v>2019</v>
      </c>
      <c r="C675" s="7">
        <v>43606</v>
      </c>
      <c r="D675">
        <v>161</v>
      </c>
      <c r="E675" s="3">
        <f t="shared" si="76"/>
        <v>241.58499999999998</v>
      </c>
      <c r="F675" s="7">
        <v>43637</v>
      </c>
      <c r="G675">
        <v>73.400000000000006</v>
      </c>
      <c r="H675" s="3">
        <f t="shared" si="70"/>
        <v>99.081000000000017</v>
      </c>
      <c r="I675" s="7">
        <v>43667</v>
      </c>
      <c r="J675">
        <v>38.299999999999997</v>
      </c>
      <c r="K675" s="3">
        <f t="shared" si="71"/>
        <v>41.064499999999995</v>
      </c>
      <c r="L675" s="7">
        <v>43698</v>
      </c>
      <c r="M675">
        <v>16.3</v>
      </c>
      <c r="N675" s="3">
        <f t="shared" si="72"/>
        <v>8.3144999999999989</v>
      </c>
      <c r="O675" s="7">
        <v>43729</v>
      </c>
      <c r="P675">
        <v>9.92</v>
      </c>
      <c r="Q675" s="3">
        <f t="shared" si="73"/>
        <v>3.1908000000000012</v>
      </c>
      <c r="R675" s="7">
        <v>43759</v>
      </c>
      <c r="S675">
        <v>29.2</v>
      </c>
      <c r="T675" s="3">
        <f t="shared" si="74"/>
        <v>40.108000000000004</v>
      </c>
    </row>
    <row r="676" spans="2:20" x14ac:dyDescent="0.35">
      <c r="B676">
        <f t="shared" si="75"/>
        <v>2019</v>
      </c>
      <c r="C676" s="7">
        <v>43607</v>
      </c>
      <c r="D676">
        <v>161</v>
      </c>
      <c r="E676" s="3">
        <f t="shared" si="76"/>
        <v>241.58499999999998</v>
      </c>
      <c r="F676" s="7">
        <v>43638</v>
      </c>
      <c r="G676">
        <v>79.2</v>
      </c>
      <c r="H676" s="3">
        <f t="shared" si="70"/>
        <v>108.44800000000001</v>
      </c>
      <c r="I676" s="7">
        <v>43668</v>
      </c>
      <c r="J676">
        <v>38.6</v>
      </c>
      <c r="K676" s="3">
        <f t="shared" si="71"/>
        <v>41.548999999999999</v>
      </c>
      <c r="L676" s="7">
        <v>43699</v>
      </c>
      <c r="M676">
        <v>23.9</v>
      </c>
      <c r="N676" s="3">
        <f t="shared" si="72"/>
        <v>20.588499999999993</v>
      </c>
      <c r="O676" s="7">
        <v>43730</v>
      </c>
      <c r="P676">
        <v>9.4</v>
      </c>
      <c r="Q676" s="3">
        <f t="shared" si="73"/>
        <v>2.3510000000000009</v>
      </c>
      <c r="R676" s="7">
        <v>43760</v>
      </c>
      <c r="S676">
        <v>26.1</v>
      </c>
      <c r="T676" s="3">
        <f t="shared" si="74"/>
        <v>35.101500000000001</v>
      </c>
    </row>
    <row r="677" spans="2:20" x14ac:dyDescent="0.35">
      <c r="B677">
        <f t="shared" si="75"/>
        <v>2019</v>
      </c>
      <c r="C677" s="7">
        <v>43608</v>
      </c>
      <c r="D677">
        <v>128</v>
      </c>
      <c r="E677" s="3">
        <f t="shared" si="76"/>
        <v>188.29</v>
      </c>
      <c r="F677" s="7">
        <v>43639</v>
      </c>
      <c r="G677">
        <v>69.8</v>
      </c>
      <c r="H677" s="3">
        <f t="shared" si="70"/>
        <v>93.266999999999996</v>
      </c>
      <c r="I677" s="7">
        <v>43669</v>
      </c>
      <c r="J677">
        <v>32</v>
      </c>
      <c r="K677" s="3">
        <f t="shared" si="71"/>
        <v>30.89</v>
      </c>
      <c r="L677" s="7">
        <v>43700</v>
      </c>
      <c r="M677">
        <v>18.899999999999999</v>
      </c>
      <c r="N677" s="3">
        <f t="shared" si="72"/>
        <v>12.513499999999997</v>
      </c>
      <c r="O677" s="7">
        <v>43731</v>
      </c>
      <c r="P677">
        <v>8.93</v>
      </c>
      <c r="Q677" s="3">
        <f t="shared" si="73"/>
        <v>1.5919499999999989</v>
      </c>
      <c r="R677" s="7">
        <v>43761</v>
      </c>
      <c r="S677">
        <v>66.599999999999994</v>
      </c>
      <c r="T677" s="3">
        <f t="shared" si="74"/>
        <v>100.50899999999999</v>
      </c>
    </row>
    <row r="678" spans="2:20" x14ac:dyDescent="0.35">
      <c r="B678">
        <f t="shared" si="75"/>
        <v>2019</v>
      </c>
      <c r="C678" s="7">
        <v>43609</v>
      </c>
      <c r="D678">
        <v>155</v>
      </c>
      <c r="E678" s="3">
        <f t="shared" si="76"/>
        <v>231.89499999999998</v>
      </c>
      <c r="F678" s="7">
        <v>43640</v>
      </c>
      <c r="G678">
        <v>56.1</v>
      </c>
      <c r="H678" s="3">
        <f t="shared" si="70"/>
        <v>71.141500000000008</v>
      </c>
      <c r="I678" s="7">
        <v>43670</v>
      </c>
      <c r="J678">
        <v>28.4</v>
      </c>
      <c r="K678" s="3">
        <f t="shared" si="71"/>
        <v>25.076000000000001</v>
      </c>
      <c r="L678" s="7">
        <v>43701</v>
      </c>
      <c r="M678">
        <v>15.6</v>
      </c>
      <c r="N678" s="3">
        <f t="shared" si="72"/>
        <v>7.1839999999999975</v>
      </c>
      <c r="O678" s="7">
        <v>43732</v>
      </c>
      <c r="P678">
        <v>11.3</v>
      </c>
      <c r="Q678" s="3">
        <f t="shared" si="73"/>
        <v>5.4195000000000011</v>
      </c>
      <c r="R678" s="7">
        <v>43762</v>
      </c>
      <c r="S678">
        <v>95</v>
      </c>
      <c r="T678" s="3">
        <f t="shared" si="74"/>
        <v>146.375</v>
      </c>
    </row>
    <row r="679" spans="2:20" x14ac:dyDescent="0.35">
      <c r="B679">
        <f t="shared" si="75"/>
        <v>2019</v>
      </c>
      <c r="C679" s="7">
        <v>43610</v>
      </c>
      <c r="D679">
        <v>158</v>
      </c>
      <c r="E679" s="3">
        <f t="shared" si="76"/>
        <v>236.73999999999998</v>
      </c>
      <c r="F679" s="7">
        <v>43641</v>
      </c>
      <c r="G679">
        <v>44.9</v>
      </c>
      <c r="H679" s="3">
        <f t="shared" si="70"/>
        <v>53.053499999999993</v>
      </c>
      <c r="I679" s="7">
        <v>43671</v>
      </c>
      <c r="J679">
        <v>25</v>
      </c>
      <c r="K679" s="3">
        <f t="shared" si="71"/>
        <v>19.585000000000001</v>
      </c>
      <c r="L679" s="7">
        <v>43702</v>
      </c>
      <c r="M679">
        <v>13.2</v>
      </c>
      <c r="N679" s="3">
        <f t="shared" si="72"/>
        <v>3.3079999999999963</v>
      </c>
      <c r="O679" s="7">
        <v>43733</v>
      </c>
      <c r="P679">
        <v>16.2</v>
      </c>
      <c r="Q679" s="3">
        <f t="shared" si="73"/>
        <v>13.333</v>
      </c>
      <c r="R679" s="7">
        <v>43763</v>
      </c>
      <c r="S679">
        <v>84.8</v>
      </c>
      <c r="T679" s="3">
        <f t="shared" si="74"/>
        <v>129.90199999999999</v>
      </c>
    </row>
    <row r="680" spans="2:20" x14ac:dyDescent="0.35">
      <c r="B680">
        <f t="shared" si="75"/>
        <v>2019</v>
      </c>
      <c r="C680" s="7">
        <v>43611</v>
      </c>
      <c r="D680">
        <v>152</v>
      </c>
      <c r="E680" s="3">
        <f t="shared" si="76"/>
        <v>227.04999999999998</v>
      </c>
      <c r="F680" s="7">
        <v>43642</v>
      </c>
      <c r="G680">
        <v>60.2</v>
      </c>
      <c r="H680" s="3">
        <f t="shared" si="70"/>
        <v>77.763000000000005</v>
      </c>
      <c r="I680" s="7">
        <v>43672</v>
      </c>
      <c r="J680">
        <v>22.2</v>
      </c>
      <c r="K680" s="3">
        <f t="shared" si="71"/>
        <v>15.063000000000002</v>
      </c>
      <c r="L680" s="7">
        <v>43703</v>
      </c>
      <c r="M680">
        <v>11.8</v>
      </c>
      <c r="N680" s="3">
        <f t="shared" si="72"/>
        <v>1.0470000000000006</v>
      </c>
      <c r="O680" s="7">
        <v>43734</v>
      </c>
      <c r="P680">
        <v>13.8</v>
      </c>
      <c r="Q680" s="3">
        <f t="shared" si="73"/>
        <v>9.4570000000000025</v>
      </c>
      <c r="R680" s="7">
        <v>43764</v>
      </c>
      <c r="S680">
        <v>74.8</v>
      </c>
      <c r="T680" s="3">
        <f t="shared" si="74"/>
        <v>113.752</v>
      </c>
    </row>
    <row r="681" spans="2:20" x14ac:dyDescent="0.35">
      <c r="B681">
        <f t="shared" si="75"/>
        <v>2019</v>
      </c>
      <c r="C681" s="7">
        <v>43612</v>
      </c>
      <c r="D681">
        <v>140</v>
      </c>
      <c r="E681" s="3">
        <f t="shared" si="76"/>
        <v>207.67</v>
      </c>
      <c r="F681" s="7">
        <v>43643</v>
      </c>
      <c r="G681">
        <v>90.2</v>
      </c>
      <c r="H681" s="3">
        <f t="shared" si="70"/>
        <v>126.21299999999999</v>
      </c>
      <c r="I681" s="7">
        <v>43673</v>
      </c>
      <c r="J681">
        <v>20.2</v>
      </c>
      <c r="K681" s="3">
        <f t="shared" si="71"/>
        <v>11.832999999999998</v>
      </c>
      <c r="L681" s="7">
        <v>43704</v>
      </c>
      <c r="M681">
        <v>10.7</v>
      </c>
      <c r="N681" s="3">
        <f t="shared" si="72"/>
        <v>-0.72950000000000159</v>
      </c>
      <c r="O681" s="7">
        <v>43735</v>
      </c>
      <c r="P681">
        <v>19.3</v>
      </c>
      <c r="Q681" s="3">
        <f t="shared" si="73"/>
        <v>18.339500000000001</v>
      </c>
      <c r="R681" s="7">
        <v>43765</v>
      </c>
      <c r="S681">
        <v>65</v>
      </c>
      <c r="T681" s="3">
        <f t="shared" si="74"/>
        <v>97.924999999999997</v>
      </c>
    </row>
    <row r="682" spans="2:20" x14ac:dyDescent="0.35">
      <c r="B682">
        <f t="shared" si="75"/>
        <v>2019</v>
      </c>
      <c r="C682" s="7">
        <v>43613</v>
      </c>
      <c r="D682">
        <v>119</v>
      </c>
      <c r="E682" s="3">
        <f t="shared" si="76"/>
        <v>173.755</v>
      </c>
      <c r="F682" s="7">
        <v>43644</v>
      </c>
      <c r="G682">
        <v>93.6</v>
      </c>
      <c r="H682" s="3">
        <f t="shared" si="70"/>
        <v>131.70399999999998</v>
      </c>
      <c r="I682" s="7">
        <v>43674</v>
      </c>
      <c r="J682">
        <v>17.600000000000001</v>
      </c>
      <c r="K682" s="3">
        <f t="shared" si="71"/>
        <v>7.6340000000000039</v>
      </c>
      <c r="L682" s="7">
        <v>43705</v>
      </c>
      <c r="M682">
        <v>9.8800000000000008</v>
      </c>
      <c r="N682" s="3">
        <f t="shared" si="72"/>
        <v>-2.0538000000000007</v>
      </c>
      <c r="O682" s="7">
        <v>43736</v>
      </c>
      <c r="P682">
        <v>16.5</v>
      </c>
      <c r="Q682" s="3">
        <f t="shared" si="73"/>
        <v>13.817500000000001</v>
      </c>
      <c r="R682" s="7">
        <v>43766</v>
      </c>
      <c r="S682">
        <v>92.2</v>
      </c>
      <c r="T682" s="3">
        <f t="shared" si="74"/>
        <v>141.85299999999998</v>
      </c>
    </row>
    <row r="683" spans="2:20" x14ac:dyDescent="0.35">
      <c r="B683">
        <f t="shared" si="75"/>
        <v>2019</v>
      </c>
      <c r="C683" s="7">
        <v>43614</v>
      </c>
      <c r="D683">
        <v>105</v>
      </c>
      <c r="E683" s="3">
        <f t="shared" si="76"/>
        <v>151.14499999999998</v>
      </c>
      <c r="F683" s="7">
        <v>43645</v>
      </c>
      <c r="G683">
        <v>76.8</v>
      </c>
      <c r="H683" s="3">
        <f t="shared" si="70"/>
        <v>104.572</v>
      </c>
      <c r="I683" s="7">
        <v>43675</v>
      </c>
      <c r="J683">
        <v>16.3</v>
      </c>
      <c r="K683" s="3">
        <f t="shared" si="71"/>
        <v>5.5345000000000013</v>
      </c>
      <c r="L683" s="7">
        <v>43706</v>
      </c>
      <c r="M683">
        <v>21.4</v>
      </c>
      <c r="N683" s="3">
        <f t="shared" si="72"/>
        <v>16.550999999999998</v>
      </c>
      <c r="O683" s="7">
        <v>43737</v>
      </c>
      <c r="P683">
        <v>15.7</v>
      </c>
      <c r="Q683" s="3">
        <f t="shared" si="73"/>
        <v>12.525499999999999</v>
      </c>
      <c r="R683" s="7">
        <v>43767</v>
      </c>
      <c r="S683">
        <v>83.5</v>
      </c>
      <c r="T683" s="3">
        <f t="shared" si="74"/>
        <v>127.80249999999999</v>
      </c>
    </row>
    <row r="684" spans="2:20" x14ac:dyDescent="0.35">
      <c r="B684">
        <f t="shared" si="75"/>
        <v>2019</v>
      </c>
      <c r="C684" s="7">
        <v>43615</v>
      </c>
      <c r="D684">
        <v>91.5</v>
      </c>
      <c r="E684" s="3">
        <f t="shared" si="76"/>
        <v>129.3425</v>
      </c>
      <c r="F684" s="7">
        <v>43646</v>
      </c>
      <c r="G684">
        <v>96.9</v>
      </c>
      <c r="H684" s="3">
        <f t="shared" si="70"/>
        <v>137.0335</v>
      </c>
      <c r="I684" s="7">
        <v>43676</v>
      </c>
      <c r="J684">
        <v>15.1</v>
      </c>
      <c r="K684" s="3">
        <f t="shared" si="71"/>
        <v>3.5964999999999989</v>
      </c>
      <c r="L684" s="7">
        <v>43707</v>
      </c>
      <c r="M684">
        <v>23.5</v>
      </c>
      <c r="N684" s="3">
        <f t="shared" si="72"/>
        <v>19.942499999999999</v>
      </c>
      <c r="O684" s="7">
        <v>43738</v>
      </c>
      <c r="P684">
        <v>14.1</v>
      </c>
      <c r="Q684" s="3">
        <f t="shared" si="73"/>
        <v>9.9414999999999996</v>
      </c>
      <c r="R684" s="7">
        <v>43768</v>
      </c>
      <c r="S684">
        <v>73.8</v>
      </c>
      <c r="T684" s="3">
        <f t="shared" si="74"/>
        <v>112.137</v>
      </c>
    </row>
    <row r="685" spans="2:20" x14ac:dyDescent="0.35">
      <c r="B685">
        <f t="shared" si="75"/>
        <v>2019</v>
      </c>
      <c r="C685" s="7">
        <v>43616</v>
      </c>
      <c r="D685">
        <v>84.7</v>
      </c>
      <c r="E685" s="3">
        <f t="shared" si="76"/>
        <v>118.3605</v>
      </c>
      <c r="H685" s="3" t="str">
        <f t="shared" si="70"/>
        <v/>
      </c>
      <c r="I685" s="7">
        <v>43677</v>
      </c>
      <c r="J685">
        <v>13.9</v>
      </c>
      <c r="K685" s="3">
        <f t="shared" si="71"/>
        <v>1.6585000000000001</v>
      </c>
      <c r="L685" s="7">
        <v>43708</v>
      </c>
      <c r="M685">
        <v>18.899999999999999</v>
      </c>
      <c r="N685" s="3">
        <f t="shared" si="72"/>
        <v>12.513499999999997</v>
      </c>
      <c r="Q685" s="3" t="str">
        <f t="shared" si="73"/>
        <v/>
      </c>
      <c r="R685" s="7">
        <v>43769</v>
      </c>
      <c r="S685">
        <v>76.599999999999994</v>
      </c>
      <c r="T685" s="3">
        <f t="shared" si="74"/>
        <v>116.65899999999999</v>
      </c>
    </row>
    <row r="686" spans="2:20" x14ac:dyDescent="0.35">
      <c r="B686">
        <f t="shared" si="75"/>
        <v>2020</v>
      </c>
      <c r="C686" s="7">
        <v>43952</v>
      </c>
      <c r="D686">
        <v>77.8</v>
      </c>
      <c r="E686" s="3">
        <f t="shared" si="76"/>
        <v>107.21699999999998</v>
      </c>
      <c r="F686" s="7">
        <v>43983</v>
      </c>
      <c r="G686">
        <v>21.5</v>
      </c>
      <c r="H686" s="3">
        <f t="shared" si="70"/>
        <v>15.262499999999996</v>
      </c>
      <c r="I686" s="7">
        <v>44013</v>
      </c>
      <c r="J686">
        <v>11.3</v>
      </c>
      <c r="K686" s="3">
        <f t="shared" si="71"/>
        <v>-2.540499999999998</v>
      </c>
      <c r="L686" s="7">
        <v>44044</v>
      </c>
      <c r="M686">
        <v>9.6300000000000008</v>
      </c>
      <c r="N686" s="3">
        <f t="shared" si="72"/>
        <v>-2.4575500000000012</v>
      </c>
      <c r="O686" s="7">
        <v>44075</v>
      </c>
      <c r="P686">
        <v>4.1500000000000004</v>
      </c>
      <c r="Q686" s="3">
        <f t="shared" si="73"/>
        <v>-6.1277499999999998</v>
      </c>
      <c r="R686" s="7">
        <v>44105</v>
      </c>
      <c r="S686">
        <v>3.91</v>
      </c>
      <c r="T686" s="3">
        <f t="shared" si="74"/>
        <v>-0.7353499999999995</v>
      </c>
    </row>
    <row r="687" spans="2:20" x14ac:dyDescent="0.35">
      <c r="B687">
        <f t="shared" si="75"/>
        <v>2020</v>
      </c>
      <c r="C687" s="7">
        <v>43953</v>
      </c>
      <c r="D687">
        <v>132</v>
      </c>
      <c r="E687" s="3">
        <f t="shared" si="76"/>
        <v>194.75</v>
      </c>
      <c r="F687" s="7">
        <v>43984</v>
      </c>
      <c r="G687">
        <v>19</v>
      </c>
      <c r="H687" s="3">
        <f t="shared" si="70"/>
        <v>11.224999999999998</v>
      </c>
      <c r="I687" s="7">
        <v>44014</v>
      </c>
      <c r="J687">
        <v>11.9</v>
      </c>
      <c r="K687" s="3">
        <f t="shared" si="71"/>
        <v>-1.5715000000000003</v>
      </c>
      <c r="L687" s="7">
        <v>44045</v>
      </c>
      <c r="M687">
        <v>8.7799999999999994</v>
      </c>
      <c r="N687" s="3">
        <f t="shared" si="72"/>
        <v>-3.8303000000000029</v>
      </c>
      <c r="O687" s="7">
        <v>44076</v>
      </c>
      <c r="P687">
        <v>3.94</v>
      </c>
      <c r="Q687" s="3">
        <f t="shared" si="73"/>
        <v>-6.4668999999999999</v>
      </c>
      <c r="R687" s="7">
        <v>44106</v>
      </c>
      <c r="S687">
        <v>3.3</v>
      </c>
      <c r="T687" s="3">
        <f t="shared" si="74"/>
        <v>-1.7205000000000004</v>
      </c>
    </row>
    <row r="688" spans="2:20" x14ac:dyDescent="0.35">
      <c r="B688">
        <f t="shared" si="75"/>
        <v>2020</v>
      </c>
      <c r="C688" s="7">
        <v>43954</v>
      </c>
      <c r="D688">
        <v>124</v>
      </c>
      <c r="E688" s="3">
        <f t="shared" si="76"/>
        <v>181.82999999999998</v>
      </c>
      <c r="F688" s="7">
        <v>43985</v>
      </c>
      <c r="G688">
        <v>18.600000000000001</v>
      </c>
      <c r="H688" s="3">
        <f t="shared" si="70"/>
        <v>10.579000000000001</v>
      </c>
      <c r="I688" s="7">
        <v>44015</v>
      </c>
      <c r="J688">
        <v>14</v>
      </c>
      <c r="K688" s="3">
        <f t="shared" si="71"/>
        <v>1.8200000000000003</v>
      </c>
      <c r="L688" s="7">
        <v>44046</v>
      </c>
      <c r="M688">
        <v>8.2799999999999994</v>
      </c>
      <c r="N688" s="3">
        <f t="shared" si="72"/>
        <v>-4.6378000000000021</v>
      </c>
      <c r="O688" s="7">
        <v>44077</v>
      </c>
      <c r="P688">
        <v>4.46</v>
      </c>
      <c r="Q688" s="3">
        <f t="shared" si="73"/>
        <v>-5.6271000000000004</v>
      </c>
      <c r="R688" s="7">
        <v>44107</v>
      </c>
      <c r="S688">
        <v>3.68</v>
      </c>
      <c r="T688" s="3">
        <f t="shared" si="74"/>
        <v>-1.1067999999999998</v>
      </c>
    </row>
    <row r="689" spans="2:20" x14ac:dyDescent="0.35">
      <c r="B689">
        <f t="shared" si="75"/>
        <v>2020</v>
      </c>
      <c r="C689" s="7">
        <v>43955</v>
      </c>
      <c r="D689">
        <v>110</v>
      </c>
      <c r="E689" s="3">
        <f t="shared" si="76"/>
        <v>159.22</v>
      </c>
      <c r="F689" s="7">
        <v>43986</v>
      </c>
      <c r="G689">
        <v>18.399999999999999</v>
      </c>
      <c r="H689" s="3">
        <f t="shared" si="70"/>
        <v>10.255999999999997</v>
      </c>
      <c r="I689" s="7">
        <v>44016</v>
      </c>
      <c r="J689">
        <v>10.9</v>
      </c>
      <c r="K689" s="3">
        <f t="shared" si="71"/>
        <v>-3.1864999999999988</v>
      </c>
      <c r="L689" s="7">
        <v>44047</v>
      </c>
      <c r="M689">
        <v>7.68</v>
      </c>
      <c r="N689" s="3">
        <f t="shared" si="72"/>
        <v>-5.6068000000000016</v>
      </c>
      <c r="O689" s="7">
        <v>44078</v>
      </c>
      <c r="P689">
        <v>6.03</v>
      </c>
      <c r="Q689" s="3">
        <f t="shared" si="73"/>
        <v>-3.0915499999999998</v>
      </c>
      <c r="R689" s="7">
        <v>44108</v>
      </c>
      <c r="S689">
        <v>3.32</v>
      </c>
      <c r="T689" s="3">
        <f t="shared" si="74"/>
        <v>-1.6882000000000001</v>
      </c>
    </row>
    <row r="690" spans="2:20" x14ac:dyDescent="0.35">
      <c r="B690">
        <f t="shared" si="75"/>
        <v>2020</v>
      </c>
      <c r="C690" s="7">
        <v>43956</v>
      </c>
      <c r="D690">
        <v>95.2</v>
      </c>
      <c r="E690" s="3">
        <f t="shared" si="76"/>
        <v>135.31799999999998</v>
      </c>
      <c r="F690" s="7">
        <v>43987</v>
      </c>
      <c r="G690">
        <v>17.600000000000001</v>
      </c>
      <c r="H690" s="3">
        <f t="shared" si="70"/>
        <v>8.9640000000000022</v>
      </c>
      <c r="I690" s="7">
        <v>44017</v>
      </c>
      <c r="J690">
        <v>12.5</v>
      </c>
      <c r="K690" s="3">
        <f t="shared" si="71"/>
        <v>-0.60249999999999915</v>
      </c>
      <c r="L690" s="7">
        <v>44048</v>
      </c>
      <c r="M690">
        <v>8.2200000000000006</v>
      </c>
      <c r="N690" s="3">
        <f t="shared" si="72"/>
        <v>-4.7347000000000001</v>
      </c>
      <c r="O690" s="7">
        <v>44079</v>
      </c>
      <c r="P690">
        <v>4.7699999999999996</v>
      </c>
      <c r="Q690" s="3">
        <f t="shared" si="73"/>
        <v>-5.1264500000000011</v>
      </c>
      <c r="R690" s="7">
        <v>44109</v>
      </c>
      <c r="S690">
        <v>3.21</v>
      </c>
      <c r="T690" s="3">
        <f t="shared" si="74"/>
        <v>-1.86585</v>
      </c>
    </row>
    <row r="691" spans="2:20" x14ac:dyDescent="0.35">
      <c r="B691">
        <f t="shared" si="75"/>
        <v>2020</v>
      </c>
      <c r="C691" s="7">
        <v>43957</v>
      </c>
      <c r="D691">
        <v>80.2</v>
      </c>
      <c r="E691" s="3">
        <f t="shared" si="76"/>
        <v>111.09299999999999</v>
      </c>
      <c r="F691" s="7">
        <v>43988</v>
      </c>
      <c r="G691">
        <v>25.4</v>
      </c>
      <c r="H691" s="3">
        <f t="shared" si="70"/>
        <v>21.561</v>
      </c>
      <c r="I691" s="7">
        <v>44018</v>
      </c>
      <c r="J691">
        <v>19.899999999999999</v>
      </c>
      <c r="K691" s="3">
        <f t="shared" si="71"/>
        <v>11.348500000000001</v>
      </c>
      <c r="L691" s="7">
        <v>44049</v>
      </c>
      <c r="M691">
        <v>7.44</v>
      </c>
      <c r="N691" s="3">
        <f t="shared" si="72"/>
        <v>-5.9944000000000006</v>
      </c>
      <c r="O691" s="7">
        <v>44080</v>
      </c>
      <c r="P691">
        <v>4.28</v>
      </c>
      <c r="Q691" s="3">
        <f t="shared" si="73"/>
        <v>-5.9177999999999997</v>
      </c>
      <c r="R691" s="7">
        <v>44110</v>
      </c>
      <c r="S691">
        <v>3.25</v>
      </c>
      <c r="T691" s="3">
        <f t="shared" si="74"/>
        <v>-1.8012499999999996</v>
      </c>
    </row>
    <row r="692" spans="2:20" x14ac:dyDescent="0.35">
      <c r="B692">
        <f t="shared" si="75"/>
        <v>2020</v>
      </c>
      <c r="C692" s="7">
        <v>43958</v>
      </c>
      <c r="D692">
        <v>70.8</v>
      </c>
      <c r="E692" s="3">
        <f t="shared" si="76"/>
        <v>95.912000000000006</v>
      </c>
      <c r="F692" s="7">
        <v>43989</v>
      </c>
      <c r="G692">
        <v>26.4</v>
      </c>
      <c r="H692" s="3">
        <f t="shared" si="70"/>
        <v>23.175999999999995</v>
      </c>
      <c r="I692" s="7">
        <v>44019</v>
      </c>
      <c r="J692">
        <v>15.5</v>
      </c>
      <c r="K692" s="3">
        <f t="shared" si="71"/>
        <v>4.2424999999999997</v>
      </c>
      <c r="L692" s="7">
        <v>44050</v>
      </c>
      <c r="M692">
        <v>7.02</v>
      </c>
      <c r="N692" s="3">
        <f t="shared" si="72"/>
        <v>-6.6727000000000025</v>
      </c>
      <c r="O692" s="7">
        <v>44081</v>
      </c>
      <c r="P692">
        <v>4.17</v>
      </c>
      <c r="Q692" s="3">
        <f t="shared" si="73"/>
        <v>-6.0954500000000005</v>
      </c>
      <c r="R692" s="7">
        <v>44111</v>
      </c>
      <c r="S692">
        <v>7.12</v>
      </c>
      <c r="T692" s="3">
        <f t="shared" si="74"/>
        <v>4.4487999999999994</v>
      </c>
    </row>
    <row r="693" spans="2:20" x14ac:dyDescent="0.35">
      <c r="B693">
        <f t="shared" si="75"/>
        <v>2020</v>
      </c>
      <c r="C693" s="7">
        <v>43959</v>
      </c>
      <c r="D693">
        <v>63.9</v>
      </c>
      <c r="E693" s="3">
        <f t="shared" si="76"/>
        <v>84.768499999999989</v>
      </c>
      <c r="F693" s="7">
        <v>43990</v>
      </c>
      <c r="G693">
        <v>21.2</v>
      </c>
      <c r="H693" s="3">
        <f t="shared" si="70"/>
        <v>14.777999999999999</v>
      </c>
      <c r="I693" s="7">
        <v>44020</v>
      </c>
      <c r="J693">
        <v>12.6</v>
      </c>
      <c r="K693" s="3">
        <f t="shared" si="71"/>
        <v>-0.44099999999999895</v>
      </c>
      <c r="L693" s="7">
        <v>44051</v>
      </c>
      <c r="M693">
        <v>6.39</v>
      </c>
      <c r="N693" s="3">
        <f t="shared" si="72"/>
        <v>-7.6901500000000027</v>
      </c>
      <c r="O693" s="7">
        <v>44082</v>
      </c>
      <c r="P693">
        <v>3.85</v>
      </c>
      <c r="Q693" s="3">
        <f t="shared" si="73"/>
        <v>-6.6122500000000004</v>
      </c>
      <c r="R693" s="7">
        <v>44112</v>
      </c>
      <c r="S693">
        <v>4.87</v>
      </c>
      <c r="T693" s="3">
        <f t="shared" si="74"/>
        <v>0.81505000000000027</v>
      </c>
    </row>
    <row r="694" spans="2:20" x14ac:dyDescent="0.35">
      <c r="B694">
        <f t="shared" si="75"/>
        <v>2020</v>
      </c>
      <c r="C694" s="7">
        <v>43960</v>
      </c>
      <c r="D694">
        <v>79.900000000000006</v>
      </c>
      <c r="E694" s="3">
        <f t="shared" si="76"/>
        <v>110.60849999999999</v>
      </c>
      <c r="F694" s="7">
        <v>43991</v>
      </c>
      <c r="G694">
        <v>18.2</v>
      </c>
      <c r="H694" s="3">
        <f t="shared" si="70"/>
        <v>9.9329999999999963</v>
      </c>
      <c r="I694" s="7">
        <v>44021</v>
      </c>
      <c r="J694">
        <v>12</v>
      </c>
      <c r="K694" s="3">
        <f t="shared" si="71"/>
        <v>-1.4100000000000001</v>
      </c>
      <c r="L694" s="7">
        <v>44052</v>
      </c>
      <c r="M694">
        <v>6</v>
      </c>
      <c r="N694" s="3">
        <f t="shared" si="72"/>
        <v>-8.3200000000000021</v>
      </c>
      <c r="O694" s="7">
        <v>44083</v>
      </c>
      <c r="P694">
        <v>3.57</v>
      </c>
      <c r="Q694" s="3">
        <f t="shared" si="73"/>
        <v>-7.0644500000000008</v>
      </c>
      <c r="R694" s="7">
        <v>44113</v>
      </c>
      <c r="S694">
        <v>3.19</v>
      </c>
      <c r="T694" s="3">
        <f t="shared" si="74"/>
        <v>-1.8981500000000002</v>
      </c>
    </row>
    <row r="695" spans="2:20" x14ac:dyDescent="0.35">
      <c r="B695">
        <f t="shared" si="75"/>
        <v>2020</v>
      </c>
      <c r="C695" s="7">
        <v>43961</v>
      </c>
      <c r="D695">
        <v>97.5</v>
      </c>
      <c r="E695" s="3">
        <f t="shared" si="76"/>
        <v>139.0325</v>
      </c>
      <c r="F695" s="7">
        <v>43992</v>
      </c>
      <c r="G695">
        <v>15.7</v>
      </c>
      <c r="H695" s="3">
        <f t="shared" si="70"/>
        <v>5.8954999999999984</v>
      </c>
      <c r="I695" s="7">
        <v>44022</v>
      </c>
      <c r="J695">
        <v>11</v>
      </c>
      <c r="K695" s="3">
        <f t="shared" si="71"/>
        <v>-3.0249999999999986</v>
      </c>
      <c r="L695" s="7">
        <v>44053</v>
      </c>
      <c r="M695">
        <v>6.53</v>
      </c>
      <c r="N695" s="3">
        <f t="shared" si="72"/>
        <v>-7.4640500000000021</v>
      </c>
      <c r="O695" s="7">
        <v>44084</v>
      </c>
      <c r="P695">
        <v>3.66</v>
      </c>
      <c r="Q695" s="3">
        <f t="shared" si="73"/>
        <v>-6.9191000000000003</v>
      </c>
      <c r="R695" s="7">
        <v>44114</v>
      </c>
      <c r="S695">
        <v>2.87</v>
      </c>
      <c r="T695" s="3">
        <f t="shared" si="74"/>
        <v>-2.4149499999999993</v>
      </c>
    </row>
    <row r="696" spans="2:20" x14ac:dyDescent="0.35">
      <c r="B696">
        <f t="shared" si="75"/>
        <v>2020</v>
      </c>
      <c r="C696" s="7">
        <v>43962</v>
      </c>
      <c r="D696">
        <v>104</v>
      </c>
      <c r="E696" s="3">
        <f t="shared" si="76"/>
        <v>149.53</v>
      </c>
      <c r="F696" s="7">
        <v>43993</v>
      </c>
      <c r="G696">
        <v>16</v>
      </c>
      <c r="H696" s="3">
        <f t="shared" si="70"/>
        <v>6.379999999999999</v>
      </c>
      <c r="I696" s="7">
        <v>44023</v>
      </c>
      <c r="J696">
        <v>11.2</v>
      </c>
      <c r="K696" s="3">
        <f t="shared" si="71"/>
        <v>-2.7020000000000017</v>
      </c>
      <c r="L696" s="7">
        <v>44054</v>
      </c>
      <c r="M696">
        <v>7.19</v>
      </c>
      <c r="N696" s="3">
        <f t="shared" si="72"/>
        <v>-6.3981500000000011</v>
      </c>
      <c r="O696" s="7">
        <v>44085</v>
      </c>
      <c r="P696">
        <v>3.4</v>
      </c>
      <c r="Q696" s="3">
        <f t="shared" si="73"/>
        <v>-7.3390000000000004</v>
      </c>
      <c r="R696" s="7">
        <v>44115</v>
      </c>
      <c r="S696">
        <v>4.1900000000000004</v>
      </c>
      <c r="T696" s="3">
        <f t="shared" si="74"/>
        <v>-0.28314999999999912</v>
      </c>
    </row>
    <row r="697" spans="2:20" x14ac:dyDescent="0.35">
      <c r="B697">
        <f t="shared" si="75"/>
        <v>2020</v>
      </c>
      <c r="C697" s="7">
        <v>43963</v>
      </c>
      <c r="D697">
        <v>103</v>
      </c>
      <c r="E697" s="3">
        <f t="shared" si="76"/>
        <v>147.91499999999999</v>
      </c>
      <c r="F697" s="7">
        <v>43994</v>
      </c>
      <c r="G697">
        <v>19.5</v>
      </c>
      <c r="H697" s="3">
        <f t="shared" si="70"/>
        <v>12.032499999999999</v>
      </c>
      <c r="I697" s="7">
        <v>44024</v>
      </c>
      <c r="J697">
        <v>11.3</v>
      </c>
      <c r="K697" s="3">
        <f t="shared" si="71"/>
        <v>-2.540499999999998</v>
      </c>
      <c r="L697" s="7">
        <v>44055</v>
      </c>
      <c r="M697">
        <v>6.64</v>
      </c>
      <c r="N697" s="3">
        <f t="shared" si="72"/>
        <v>-7.2864000000000022</v>
      </c>
      <c r="O697" s="7">
        <v>44086</v>
      </c>
      <c r="P697">
        <v>3.27</v>
      </c>
      <c r="Q697" s="3">
        <f t="shared" si="73"/>
        <v>-7.5489500000000005</v>
      </c>
      <c r="R697" s="7">
        <v>44116</v>
      </c>
      <c r="S697">
        <v>3.4</v>
      </c>
      <c r="T697" s="3">
        <f t="shared" si="74"/>
        <v>-1.5590000000000002</v>
      </c>
    </row>
    <row r="698" spans="2:20" x14ac:dyDescent="0.35">
      <c r="B698">
        <f t="shared" si="75"/>
        <v>2020</v>
      </c>
      <c r="C698" s="7">
        <v>43964</v>
      </c>
      <c r="D698">
        <v>92</v>
      </c>
      <c r="E698" s="3">
        <f t="shared" si="76"/>
        <v>130.15</v>
      </c>
      <c r="F698" s="7">
        <v>43995</v>
      </c>
      <c r="G698">
        <v>17</v>
      </c>
      <c r="H698" s="3">
        <f t="shared" si="70"/>
        <v>7.9949999999999974</v>
      </c>
      <c r="I698" s="7">
        <v>44025</v>
      </c>
      <c r="J698">
        <v>10.9</v>
      </c>
      <c r="K698" s="3">
        <f t="shared" si="71"/>
        <v>-3.1864999999999988</v>
      </c>
      <c r="L698" s="7">
        <v>44056</v>
      </c>
      <c r="M698">
        <v>7.95</v>
      </c>
      <c r="N698" s="3">
        <f t="shared" si="72"/>
        <v>-5.1707500000000017</v>
      </c>
      <c r="O698" s="7">
        <v>44087</v>
      </c>
      <c r="P698">
        <v>3.38</v>
      </c>
      <c r="Q698" s="3">
        <f t="shared" si="73"/>
        <v>-7.3713000000000006</v>
      </c>
      <c r="R698" s="7">
        <v>44117</v>
      </c>
      <c r="S698">
        <v>3.83</v>
      </c>
      <c r="T698" s="3">
        <f t="shared" si="74"/>
        <v>-0.86454999999999949</v>
      </c>
    </row>
    <row r="699" spans="2:20" x14ac:dyDescent="0.35">
      <c r="B699">
        <f t="shared" si="75"/>
        <v>2020</v>
      </c>
      <c r="C699" s="7">
        <v>43965</v>
      </c>
      <c r="D699">
        <v>78.8</v>
      </c>
      <c r="E699" s="3">
        <f t="shared" si="76"/>
        <v>108.83199999999999</v>
      </c>
      <c r="F699" s="7">
        <v>43996</v>
      </c>
      <c r="G699">
        <v>15</v>
      </c>
      <c r="H699" s="3">
        <f t="shared" si="70"/>
        <v>4.7650000000000006</v>
      </c>
      <c r="I699" s="7">
        <v>44026</v>
      </c>
      <c r="J699">
        <v>10.3</v>
      </c>
      <c r="K699" s="3">
        <f t="shared" si="71"/>
        <v>-4.1554999999999964</v>
      </c>
      <c r="L699" s="7">
        <v>44057</v>
      </c>
      <c r="M699">
        <v>6.78</v>
      </c>
      <c r="N699" s="3">
        <f t="shared" si="72"/>
        <v>-7.0603000000000016</v>
      </c>
      <c r="O699" s="7">
        <v>44088</v>
      </c>
      <c r="P699">
        <v>3.37</v>
      </c>
      <c r="Q699" s="3">
        <f t="shared" si="73"/>
        <v>-7.3874500000000003</v>
      </c>
      <c r="R699" s="7">
        <v>44118</v>
      </c>
      <c r="S699">
        <v>29.9</v>
      </c>
      <c r="T699" s="3">
        <f t="shared" si="74"/>
        <v>41.238500000000002</v>
      </c>
    </row>
    <row r="700" spans="2:20" x14ac:dyDescent="0.35">
      <c r="B700">
        <f t="shared" si="75"/>
        <v>2020</v>
      </c>
      <c r="C700" s="7">
        <v>43966</v>
      </c>
      <c r="D700">
        <v>68.099999999999994</v>
      </c>
      <c r="E700" s="3">
        <f t="shared" si="76"/>
        <v>91.551500000000004</v>
      </c>
      <c r="F700" s="7">
        <v>43997</v>
      </c>
      <c r="G700">
        <v>13.6</v>
      </c>
      <c r="H700" s="3">
        <f t="shared" si="70"/>
        <v>2.5039999999999978</v>
      </c>
      <c r="I700" s="7">
        <v>44027</v>
      </c>
      <c r="J700">
        <v>9.85</v>
      </c>
      <c r="K700" s="3">
        <f t="shared" si="71"/>
        <v>-4.8822499999999991</v>
      </c>
      <c r="L700" s="7">
        <v>44058</v>
      </c>
      <c r="M700">
        <v>5.98</v>
      </c>
      <c r="N700" s="3">
        <f t="shared" si="72"/>
        <v>-8.3523000000000014</v>
      </c>
      <c r="O700" s="7">
        <v>44089</v>
      </c>
      <c r="P700">
        <v>2.99</v>
      </c>
      <c r="Q700" s="3">
        <f t="shared" si="73"/>
        <v>-8.0011499999999991</v>
      </c>
      <c r="R700" s="7">
        <v>44119</v>
      </c>
      <c r="S700">
        <v>21.2</v>
      </c>
      <c r="T700" s="3">
        <f t="shared" si="74"/>
        <v>27.187999999999999</v>
      </c>
    </row>
    <row r="701" spans="2:20" x14ac:dyDescent="0.35">
      <c r="B701">
        <f t="shared" si="75"/>
        <v>2020</v>
      </c>
      <c r="C701" s="7">
        <v>43967</v>
      </c>
      <c r="D701">
        <v>78.5</v>
      </c>
      <c r="E701" s="3">
        <f t="shared" si="76"/>
        <v>108.3475</v>
      </c>
      <c r="F701" s="7">
        <v>43998</v>
      </c>
      <c r="G701">
        <v>12.3</v>
      </c>
      <c r="H701" s="3">
        <f t="shared" si="70"/>
        <v>0.40449999999999875</v>
      </c>
      <c r="I701" s="7">
        <v>44028</v>
      </c>
      <c r="J701">
        <v>9.07</v>
      </c>
      <c r="K701" s="3">
        <f t="shared" si="71"/>
        <v>-6.1419499999999996</v>
      </c>
      <c r="L701" s="7">
        <v>44059</v>
      </c>
      <c r="M701">
        <v>5.44</v>
      </c>
      <c r="N701" s="3">
        <f t="shared" si="72"/>
        <v>-9.224400000000001</v>
      </c>
      <c r="O701" s="7">
        <v>44090</v>
      </c>
      <c r="P701">
        <v>3.2</v>
      </c>
      <c r="Q701" s="3">
        <f t="shared" si="73"/>
        <v>-7.6619999999999999</v>
      </c>
      <c r="R701" s="7">
        <v>44120</v>
      </c>
      <c r="S701">
        <v>18.8</v>
      </c>
      <c r="T701" s="3">
        <f t="shared" si="74"/>
        <v>23.312000000000001</v>
      </c>
    </row>
    <row r="702" spans="2:20" x14ac:dyDescent="0.35">
      <c r="B702">
        <f t="shared" si="75"/>
        <v>2020</v>
      </c>
      <c r="C702" s="7">
        <v>43968</v>
      </c>
      <c r="D702">
        <v>76.8</v>
      </c>
      <c r="E702" s="3">
        <f t="shared" si="76"/>
        <v>105.602</v>
      </c>
      <c r="F702" s="7">
        <v>43999</v>
      </c>
      <c r="G702">
        <v>10.9</v>
      </c>
      <c r="H702" s="3">
        <f t="shared" si="70"/>
        <v>-1.8565000000000005</v>
      </c>
      <c r="I702" s="7">
        <v>44029</v>
      </c>
      <c r="J702">
        <v>8.82</v>
      </c>
      <c r="K702" s="3">
        <f t="shared" si="71"/>
        <v>-6.5456999999999983</v>
      </c>
      <c r="L702" s="7">
        <v>44060</v>
      </c>
      <c r="M702">
        <v>5.37</v>
      </c>
      <c r="N702" s="3">
        <f t="shared" si="72"/>
        <v>-9.3374500000000022</v>
      </c>
      <c r="O702" s="7">
        <v>44091</v>
      </c>
      <c r="P702">
        <v>3.23</v>
      </c>
      <c r="Q702" s="3">
        <f t="shared" si="73"/>
        <v>-7.61355</v>
      </c>
      <c r="R702" s="7">
        <v>44121</v>
      </c>
      <c r="S702">
        <v>40.299999999999997</v>
      </c>
      <c r="T702" s="3">
        <f t="shared" si="74"/>
        <v>58.034499999999994</v>
      </c>
    </row>
    <row r="703" spans="2:20" x14ac:dyDescent="0.35">
      <c r="B703">
        <f t="shared" si="75"/>
        <v>2020</v>
      </c>
      <c r="C703" s="7">
        <v>43969</v>
      </c>
      <c r="D703">
        <v>70.7</v>
      </c>
      <c r="E703" s="3">
        <f t="shared" si="76"/>
        <v>95.750500000000017</v>
      </c>
      <c r="F703" s="7">
        <v>44000</v>
      </c>
      <c r="G703">
        <v>9.7799999999999994</v>
      </c>
      <c r="H703" s="3">
        <f t="shared" si="70"/>
        <v>-3.665300000000002</v>
      </c>
      <c r="I703" s="7">
        <v>44030</v>
      </c>
      <c r="J703">
        <v>8.84</v>
      </c>
      <c r="K703" s="3">
        <f t="shared" si="71"/>
        <v>-6.513399999999999</v>
      </c>
      <c r="L703" s="7">
        <v>44061</v>
      </c>
      <c r="M703">
        <v>5.88</v>
      </c>
      <c r="N703" s="3">
        <f t="shared" si="72"/>
        <v>-8.5138000000000016</v>
      </c>
      <c r="O703" s="7">
        <v>44092</v>
      </c>
      <c r="P703">
        <v>3.32</v>
      </c>
      <c r="Q703" s="3">
        <f t="shared" si="73"/>
        <v>-7.4682000000000004</v>
      </c>
      <c r="R703" s="7">
        <v>44122</v>
      </c>
      <c r="S703">
        <v>50.1</v>
      </c>
      <c r="T703" s="3">
        <f t="shared" si="74"/>
        <v>73.861500000000007</v>
      </c>
    </row>
    <row r="704" spans="2:20" x14ac:dyDescent="0.35">
      <c r="B704">
        <f t="shared" si="75"/>
        <v>2020</v>
      </c>
      <c r="C704" s="7">
        <v>43970</v>
      </c>
      <c r="D704">
        <v>62.9</v>
      </c>
      <c r="E704" s="3">
        <f t="shared" si="76"/>
        <v>83.153500000000008</v>
      </c>
      <c r="F704" s="7">
        <v>44001</v>
      </c>
      <c r="G704">
        <v>8.69</v>
      </c>
      <c r="H704" s="3">
        <f t="shared" si="70"/>
        <v>-5.425650000000001</v>
      </c>
      <c r="I704" s="7">
        <v>44031</v>
      </c>
      <c r="J704">
        <v>9.5299999999999994</v>
      </c>
      <c r="K704" s="3">
        <f t="shared" si="71"/>
        <v>-5.3990500000000008</v>
      </c>
      <c r="L704" s="7">
        <v>44062</v>
      </c>
      <c r="M704">
        <v>5.78</v>
      </c>
      <c r="N704" s="3">
        <f t="shared" si="72"/>
        <v>-8.6753000000000018</v>
      </c>
      <c r="O704" s="7">
        <v>44093</v>
      </c>
      <c r="P704">
        <v>3.37</v>
      </c>
      <c r="Q704" s="3">
        <f t="shared" si="73"/>
        <v>-7.3874500000000003</v>
      </c>
      <c r="R704" s="7">
        <v>44123</v>
      </c>
      <c r="S704">
        <v>39.9</v>
      </c>
      <c r="T704" s="3">
        <f t="shared" si="74"/>
        <v>57.388499999999993</v>
      </c>
    </row>
    <row r="705" spans="2:20" x14ac:dyDescent="0.35">
      <c r="B705">
        <f t="shared" si="75"/>
        <v>2020</v>
      </c>
      <c r="C705" s="7">
        <v>43971</v>
      </c>
      <c r="D705">
        <v>55.5</v>
      </c>
      <c r="E705" s="3">
        <f t="shared" si="76"/>
        <v>71.202499999999986</v>
      </c>
      <c r="F705" s="7">
        <v>44002</v>
      </c>
      <c r="G705">
        <v>8.5500000000000007</v>
      </c>
      <c r="H705" s="3">
        <f t="shared" si="70"/>
        <v>-5.6517499999999998</v>
      </c>
      <c r="I705" s="7">
        <v>44032</v>
      </c>
      <c r="J705">
        <v>8.94</v>
      </c>
      <c r="K705" s="3">
        <f t="shared" si="71"/>
        <v>-6.3519000000000005</v>
      </c>
      <c r="L705" s="7">
        <v>44063</v>
      </c>
      <c r="M705">
        <v>5.17</v>
      </c>
      <c r="N705" s="3">
        <f t="shared" si="72"/>
        <v>-9.6604500000000009</v>
      </c>
      <c r="O705" s="7">
        <v>44094</v>
      </c>
      <c r="P705">
        <v>3.04</v>
      </c>
      <c r="Q705" s="3">
        <f t="shared" si="73"/>
        <v>-7.9203999999999999</v>
      </c>
      <c r="R705" s="7">
        <v>44124</v>
      </c>
      <c r="S705">
        <v>32.700000000000003</v>
      </c>
      <c r="T705" s="3">
        <f t="shared" si="74"/>
        <v>45.760500000000008</v>
      </c>
    </row>
    <row r="706" spans="2:20" x14ac:dyDescent="0.35">
      <c r="B706">
        <f t="shared" si="75"/>
        <v>2020</v>
      </c>
      <c r="C706" s="7">
        <v>43972</v>
      </c>
      <c r="D706">
        <v>50.1</v>
      </c>
      <c r="E706" s="3">
        <f t="shared" si="76"/>
        <v>62.481500000000004</v>
      </c>
      <c r="F706" s="7">
        <v>44003</v>
      </c>
      <c r="G706">
        <v>8.3800000000000008</v>
      </c>
      <c r="H706" s="3">
        <f t="shared" si="70"/>
        <v>-5.9262999999999995</v>
      </c>
      <c r="I706" s="7">
        <v>44033</v>
      </c>
      <c r="J706">
        <v>9</v>
      </c>
      <c r="K706" s="3">
        <f t="shared" si="71"/>
        <v>-6.254999999999999</v>
      </c>
      <c r="L706" s="7">
        <v>44064</v>
      </c>
      <c r="M706">
        <v>4.8499999999999996</v>
      </c>
      <c r="N706" s="3">
        <f t="shared" si="72"/>
        <v>-10.177250000000003</v>
      </c>
      <c r="O706" s="7">
        <v>44095</v>
      </c>
      <c r="P706">
        <v>2.94</v>
      </c>
      <c r="Q706" s="3">
        <f t="shared" si="73"/>
        <v>-8.081900000000001</v>
      </c>
      <c r="R706" s="7">
        <v>44125</v>
      </c>
      <c r="S706">
        <v>27.4</v>
      </c>
      <c r="T706" s="3">
        <f t="shared" si="74"/>
        <v>37.201000000000001</v>
      </c>
    </row>
    <row r="707" spans="2:20" x14ac:dyDescent="0.35">
      <c r="B707">
        <f t="shared" si="75"/>
        <v>2020</v>
      </c>
      <c r="C707" s="7">
        <v>43973</v>
      </c>
      <c r="D707">
        <v>45.5</v>
      </c>
      <c r="E707" s="3">
        <f t="shared" si="76"/>
        <v>55.052500000000002</v>
      </c>
      <c r="F707" s="7">
        <v>44004</v>
      </c>
      <c r="G707">
        <v>8.0500000000000007</v>
      </c>
      <c r="H707" s="3">
        <f t="shared" si="70"/>
        <v>-6.459249999999999</v>
      </c>
      <c r="I707" s="7">
        <v>44034</v>
      </c>
      <c r="J707">
        <v>8.77</v>
      </c>
      <c r="K707" s="3">
        <f t="shared" si="71"/>
        <v>-6.6264500000000002</v>
      </c>
      <c r="L707" s="7">
        <v>44065</v>
      </c>
      <c r="M707">
        <v>4.7699999999999996</v>
      </c>
      <c r="N707" s="3">
        <f t="shared" si="72"/>
        <v>-10.306450000000002</v>
      </c>
      <c r="O707" s="7">
        <v>44096</v>
      </c>
      <c r="P707">
        <v>3.05</v>
      </c>
      <c r="Q707" s="3">
        <f t="shared" si="73"/>
        <v>-7.9042500000000002</v>
      </c>
      <c r="R707" s="7">
        <v>44126</v>
      </c>
      <c r="S707">
        <v>22.6</v>
      </c>
      <c r="T707" s="3">
        <f t="shared" si="74"/>
        <v>29.449000000000002</v>
      </c>
    </row>
    <row r="708" spans="2:20" x14ac:dyDescent="0.35">
      <c r="B708">
        <f t="shared" si="75"/>
        <v>2020</v>
      </c>
      <c r="C708" s="7">
        <v>43974</v>
      </c>
      <c r="D708">
        <v>40.9</v>
      </c>
      <c r="E708" s="3">
        <f t="shared" si="76"/>
        <v>47.6235</v>
      </c>
      <c r="F708" s="7">
        <v>44005</v>
      </c>
      <c r="G708">
        <v>8.18</v>
      </c>
      <c r="H708" s="3">
        <f t="shared" ref="H708:H771" si="77">IF(ISBLANK(G708),"",(G708*H$3)+H$2)</f>
        <v>-6.2493000000000016</v>
      </c>
      <c r="I708" s="7">
        <v>44035</v>
      </c>
      <c r="J708">
        <v>9.49</v>
      </c>
      <c r="K708" s="3">
        <f t="shared" ref="K708:K771" si="78">IF(ISBLANK(J708),"",(J708*K$3)+K$2)</f>
        <v>-5.4636499999999995</v>
      </c>
      <c r="L708" s="7">
        <v>44066</v>
      </c>
      <c r="M708">
        <v>4.41</v>
      </c>
      <c r="N708" s="3">
        <f t="shared" ref="N708:N771" si="79">IF(ISBLANK(M708),"",(M708*N$3)+N$2)</f>
        <v>-10.88785</v>
      </c>
      <c r="O708" s="7">
        <v>44097</v>
      </c>
      <c r="P708">
        <v>3.61</v>
      </c>
      <c r="Q708" s="3">
        <f t="shared" ref="Q708:Q771" si="80">IF(ISBLANK(P708),"",(P708*Q$3)+Q$2)</f>
        <v>-6.9998500000000003</v>
      </c>
      <c r="R708" s="7">
        <v>44127</v>
      </c>
      <c r="S708">
        <v>18.899999999999999</v>
      </c>
      <c r="T708" s="3">
        <f t="shared" ref="T708:T771" si="81">IF(ISBLANK(S708),"",(S708*T$3)+T$2)</f>
        <v>23.473499999999998</v>
      </c>
    </row>
    <row r="709" spans="2:20" x14ac:dyDescent="0.35">
      <c r="B709">
        <f t="shared" ref="B709:B772" si="82">YEAR(L709)</f>
        <v>2020</v>
      </c>
      <c r="C709" s="7">
        <v>43975</v>
      </c>
      <c r="D709">
        <v>36.700000000000003</v>
      </c>
      <c r="E709" s="3">
        <f t="shared" ref="E709:E772" si="83">IF(ISBLANK(D709),"",(D709*E$3)+E$2)</f>
        <v>40.840500000000006</v>
      </c>
      <c r="F709" s="7">
        <v>44006</v>
      </c>
      <c r="G709">
        <v>8.2100000000000009</v>
      </c>
      <c r="H709" s="3">
        <f t="shared" si="77"/>
        <v>-6.2008499999999991</v>
      </c>
      <c r="I709" s="7">
        <v>44036</v>
      </c>
      <c r="J709">
        <v>9.5</v>
      </c>
      <c r="K709" s="3">
        <f t="shared" si="78"/>
        <v>-5.4474999999999998</v>
      </c>
      <c r="L709" s="7">
        <v>44067</v>
      </c>
      <c r="M709">
        <v>4.25</v>
      </c>
      <c r="N709" s="3">
        <f t="shared" si="79"/>
        <v>-11.146250000000002</v>
      </c>
      <c r="O709" s="7">
        <v>44098</v>
      </c>
      <c r="P709">
        <v>3.4</v>
      </c>
      <c r="Q709" s="3">
        <f t="shared" si="80"/>
        <v>-7.3390000000000004</v>
      </c>
      <c r="R709" s="7">
        <v>44128</v>
      </c>
      <c r="S709">
        <v>16.7</v>
      </c>
      <c r="T709" s="3">
        <f t="shared" si="81"/>
        <v>19.920499999999997</v>
      </c>
    </row>
    <row r="710" spans="2:20" x14ac:dyDescent="0.35">
      <c r="B710">
        <f t="shared" si="82"/>
        <v>2020</v>
      </c>
      <c r="C710" s="7">
        <v>43976</v>
      </c>
      <c r="D710">
        <v>33.799999999999997</v>
      </c>
      <c r="E710" s="3">
        <f>IF(ISBLANK(D710),"",(D710*E$3)+E$2)</f>
        <v>36.156999999999996</v>
      </c>
      <c r="F710" s="7">
        <v>44007</v>
      </c>
      <c r="G710">
        <v>8.64</v>
      </c>
      <c r="H710" s="3">
        <f t="shared" si="77"/>
        <v>-5.5063999999999993</v>
      </c>
      <c r="I710" s="7">
        <v>44037</v>
      </c>
      <c r="J710">
        <v>9.0399999999999991</v>
      </c>
      <c r="K710" s="3">
        <f t="shared" si="78"/>
        <v>-6.1904000000000003</v>
      </c>
      <c r="L710" s="7">
        <v>44068</v>
      </c>
      <c r="M710">
        <v>5.97</v>
      </c>
      <c r="N710" s="3">
        <f t="shared" si="79"/>
        <v>-8.3684500000000028</v>
      </c>
      <c r="O710" s="7">
        <v>44099</v>
      </c>
      <c r="P710">
        <v>3.07</v>
      </c>
      <c r="Q710" s="3">
        <f t="shared" si="80"/>
        <v>-7.87195</v>
      </c>
      <c r="R710" s="7">
        <v>44129</v>
      </c>
      <c r="S710">
        <v>15.3</v>
      </c>
      <c r="T710" s="3">
        <f t="shared" si="81"/>
        <v>17.659500000000001</v>
      </c>
    </row>
    <row r="711" spans="2:20" x14ac:dyDescent="0.35">
      <c r="B711">
        <f t="shared" si="82"/>
        <v>2020</v>
      </c>
      <c r="C711" s="7">
        <v>43977</v>
      </c>
      <c r="D711">
        <v>32.200000000000003</v>
      </c>
      <c r="E711" s="3">
        <f t="shared" si="83"/>
        <v>33.573000000000008</v>
      </c>
      <c r="F711" s="7">
        <v>44008</v>
      </c>
      <c r="G711">
        <v>8.27</v>
      </c>
      <c r="H711" s="3">
        <f t="shared" si="77"/>
        <v>-6.1039500000000011</v>
      </c>
      <c r="I711" s="7">
        <v>44038</v>
      </c>
      <c r="J711">
        <v>9.9700000000000006</v>
      </c>
      <c r="K711" s="3">
        <f t="shared" si="78"/>
        <v>-4.6884499999999996</v>
      </c>
      <c r="L711" s="7">
        <v>44069</v>
      </c>
      <c r="M711">
        <v>6.61</v>
      </c>
      <c r="N711" s="3">
        <f t="shared" si="79"/>
        <v>-7.3348500000000012</v>
      </c>
      <c r="O711" s="7">
        <v>44100</v>
      </c>
      <c r="P711">
        <v>2.94</v>
      </c>
      <c r="Q711" s="3">
        <f t="shared" si="80"/>
        <v>-8.081900000000001</v>
      </c>
      <c r="R711" s="7">
        <v>44130</v>
      </c>
      <c r="S711">
        <v>13.5</v>
      </c>
      <c r="T711" s="3">
        <f t="shared" si="81"/>
        <v>14.752499999999998</v>
      </c>
    </row>
    <row r="712" spans="2:20" x14ac:dyDescent="0.35">
      <c r="B712">
        <f t="shared" si="82"/>
        <v>2020</v>
      </c>
      <c r="C712" s="7">
        <v>43978</v>
      </c>
      <c r="D712">
        <v>30.3</v>
      </c>
      <c r="E712" s="3">
        <f t="shared" si="83"/>
        <v>30.5045</v>
      </c>
      <c r="F712" s="7">
        <v>44009</v>
      </c>
      <c r="G712">
        <v>8.2100000000000009</v>
      </c>
      <c r="H712" s="3">
        <f t="shared" si="77"/>
        <v>-6.2008499999999991</v>
      </c>
      <c r="I712" s="7">
        <v>44039</v>
      </c>
      <c r="J712">
        <v>12.2</v>
      </c>
      <c r="K712" s="3">
        <f t="shared" si="78"/>
        <v>-1.0869999999999997</v>
      </c>
      <c r="L712" s="7">
        <v>44070</v>
      </c>
      <c r="M712">
        <v>4.38</v>
      </c>
      <c r="N712" s="3">
        <f t="shared" si="79"/>
        <v>-10.936300000000003</v>
      </c>
      <c r="O712" s="7">
        <v>44101</v>
      </c>
      <c r="P712">
        <v>3.09</v>
      </c>
      <c r="Q712" s="3">
        <f t="shared" si="80"/>
        <v>-7.8396500000000007</v>
      </c>
      <c r="R712" s="7">
        <v>44131</v>
      </c>
      <c r="S712">
        <v>15.5</v>
      </c>
      <c r="T712" s="3">
        <f t="shared" si="81"/>
        <v>17.982499999999998</v>
      </c>
    </row>
    <row r="713" spans="2:20" x14ac:dyDescent="0.35">
      <c r="B713">
        <f t="shared" si="82"/>
        <v>2020</v>
      </c>
      <c r="C713" s="7">
        <v>43979</v>
      </c>
      <c r="D713">
        <v>28.5</v>
      </c>
      <c r="E713" s="3">
        <f t="shared" si="83"/>
        <v>27.597499999999997</v>
      </c>
      <c r="F713" s="7">
        <v>44010</v>
      </c>
      <c r="G713">
        <v>8.52</v>
      </c>
      <c r="H713" s="3">
        <f t="shared" si="77"/>
        <v>-5.7002000000000024</v>
      </c>
      <c r="I713" s="7">
        <v>44040</v>
      </c>
      <c r="J713">
        <v>11.8</v>
      </c>
      <c r="K713" s="3">
        <f t="shared" si="78"/>
        <v>-1.732999999999997</v>
      </c>
      <c r="L713" s="7">
        <v>44071</v>
      </c>
      <c r="M713">
        <v>3.92</v>
      </c>
      <c r="N713" s="3">
        <f t="shared" si="79"/>
        <v>-11.679200000000002</v>
      </c>
      <c r="O713" s="7">
        <v>44102</v>
      </c>
      <c r="P713">
        <v>3.08</v>
      </c>
      <c r="Q713" s="3">
        <f t="shared" si="80"/>
        <v>-7.8558000000000003</v>
      </c>
      <c r="R713" s="7">
        <v>44132</v>
      </c>
      <c r="S713">
        <v>14.6</v>
      </c>
      <c r="T713" s="3">
        <f t="shared" si="81"/>
        <v>16.529</v>
      </c>
    </row>
    <row r="714" spans="2:20" x14ac:dyDescent="0.35">
      <c r="B714">
        <f t="shared" si="82"/>
        <v>2020</v>
      </c>
      <c r="C714" s="7">
        <v>43980</v>
      </c>
      <c r="D714">
        <v>26.8</v>
      </c>
      <c r="E714" s="3">
        <f t="shared" si="83"/>
        <v>24.852000000000004</v>
      </c>
      <c r="F714" s="7">
        <v>44011</v>
      </c>
      <c r="G714">
        <v>8.57</v>
      </c>
      <c r="H714" s="3">
        <f t="shared" si="77"/>
        <v>-5.6194500000000005</v>
      </c>
      <c r="I714" s="7">
        <v>44041</v>
      </c>
      <c r="J714">
        <v>12.9</v>
      </c>
      <c r="K714" s="3">
        <f t="shared" si="78"/>
        <v>4.3500000000001648E-2</v>
      </c>
      <c r="L714" s="7">
        <v>44072</v>
      </c>
      <c r="M714">
        <v>5.6</v>
      </c>
      <c r="N714" s="3">
        <f t="shared" si="79"/>
        <v>-8.9660000000000029</v>
      </c>
      <c r="O714" s="7">
        <v>44103</v>
      </c>
      <c r="P714">
        <v>3.36</v>
      </c>
      <c r="Q714" s="3">
        <f t="shared" si="80"/>
        <v>-7.4036</v>
      </c>
      <c r="R714" s="7">
        <v>44133</v>
      </c>
      <c r="S714">
        <v>13.8</v>
      </c>
      <c r="T714" s="3">
        <f t="shared" si="81"/>
        <v>15.237000000000002</v>
      </c>
    </row>
    <row r="715" spans="2:20" x14ac:dyDescent="0.35">
      <c r="B715">
        <f t="shared" si="82"/>
        <v>2020</v>
      </c>
      <c r="C715" s="7">
        <v>43981</v>
      </c>
      <c r="D715">
        <v>25.7</v>
      </c>
      <c r="E715" s="3">
        <f t="shared" si="83"/>
        <v>23.075499999999998</v>
      </c>
      <c r="F715" s="7">
        <v>44012</v>
      </c>
      <c r="G715">
        <v>11.4</v>
      </c>
      <c r="H715" s="3">
        <f t="shared" si="77"/>
        <v>-1.0489999999999995</v>
      </c>
      <c r="I715" s="7">
        <v>44042</v>
      </c>
      <c r="J715">
        <v>11.2</v>
      </c>
      <c r="K715" s="3">
        <f t="shared" si="78"/>
        <v>-2.7020000000000017</v>
      </c>
      <c r="L715" s="7">
        <v>44073</v>
      </c>
      <c r="M715">
        <v>7.04</v>
      </c>
      <c r="N715" s="3">
        <f t="shared" si="79"/>
        <v>-6.6404000000000014</v>
      </c>
      <c r="O715" s="7">
        <v>44104</v>
      </c>
      <c r="P715">
        <v>5.61</v>
      </c>
      <c r="Q715" s="3">
        <f t="shared" si="80"/>
        <v>-3.7698499999999999</v>
      </c>
      <c r="R715" s="7">
        <v>44134</v>
      </c>
      <c r="S715">
        <v>13.1</v>
      </c>
      <c r="T715" s="3">
        <f t="shared" si="81"/>
        <v>14.106499999999997</v>
      </c>
    </row>
    <row r="716" spans="2:20" x14ac:dyDescent="0.35">
      <c r="B716">
        <f t="shared" si="82"/>
        <v>2020</v>
      </c>
      <c r="C716" s="7">
        <v>43982</v>
      </c>
      <c r="D716">
        <v>24.6</v>
      </c>
      <c r="E716" s="3">
        <f t="shared" si="83"/>
        <v>21.298999999999999</v>
      </c>
      <c r="H716" s="3" t="str">
        <f t="shared" si="77"/>
        <v/>
      </c>
      <c r="I716" s="7">
        <v>44043</v>
      </c>
      <c r="J716">
        <v>11</v>
      </c>
      <c r="K716" s="3">
        <f t="shared" si="78"/>
        <v>-3.0249999999999986</v>
      </c>
      <c r="L716" s="7">
        <v>44074</v>
      </c>
      <c r="M716">
        <v>4.6900000000000004</v>
      </c>
      <c r="N716" s="3">
        <f t="shared" si="79"/>
        <v>-10.435650000000001</v>
      </c>
      <c r="Q716" s="3" t="str">
        <f t="shared" si="80"/>
        <v/>
      </c>
      <c r="R716" s="7">
        <v>44135</v>
      </c>
      <c r="S716">
        <v>11.9</v>
      </c>
      <c r="T716" s="3">
        <f t="shared" si="81"/>
        <v>12.168499999999998</v>
      </c>
    </row>
    <row r="717" spans="2:20" x14ac:dyDescent="0.35">
      <c r="B717">
        <f t="shared" si="82"/>
        <v>2021</v>
      </c>
      <c r="C717" s="7">
        <v>44317</v>
      </c>
      <c r="D717">
        <v>122</v>
      </c>
      <c r="E717" s="3">
        <f t="shared" si="83"/>
        <v>178.6</v>
      </c>
      <c r="F717" s="7">
        <v>44348</v>
      </c>
      <c r="G717">
        <v>41.8</v>
      </c>
      <c r="H717" s="3">
        <f t="shared" si="77"/>
        <v>48.04699999999999</v>
      </c>
      <c r="I717" s="7">
        <v>44378</v>
      </c>
      <c r="J717">
        <v>10.1</v>
      </c>
      <c r="K717" s="3">
        <f t="shared" si="78"/>
        <v>-4.4785000000000004</v>
      </c>
      <c r="L717" s="7">
        <v>44409</v>
      </c>
      <c r="M717">
        <v>8.2899999999999991</v>
      </c>
      <c r="N717" s="3">
        <f t="shared" si="79"/>
        <v>-4.6216500000000025</v>
      </c>
      <c r="O717" s="7">
        <v>44440</v>
      </c>
      <c r="P717">
        <v>5.53</v>
      </c>
      <c r="Q717" s="3">
        <f t="shared" si="80"/>
        <v>-3.899049999999999</v>
      </c>
      <c r="R717" s="7">
        <v>44470</v>
      </c>
      <c r="S717">
        <v>29.6</v>
      </c>
      <c r="T717" s="3">
        <f t="shared" si="81"/>
        <v>40.754000000000005</v>
      </c>
    </row>
    <row r="718" spans="2:20" x14ac:dyDescent="0.35">
      <c r="B718">
        <f t="shared" si="82"/>
        <v>2021</v>
      </c>
      <c r="C718" s="7">
        <v>44318</v>
      </c>
      <c r="D718">
        <v>118</v>
      </c>
      <c r="E718" s="3">
        <f t="shared" si="83"/>
        <v>172.14</v>
      </c>
      <c r="F718" s="7">
        <v>44349</v>
      </c>
      <c r="G718">
        <v>33.700000000000003</v>
      </c>
      <c r="H718" s="3">
        <f t="shared" si="77"/>
        <v>34.965500000000006</v>
      </c>
      <c r="I718" s="7">
        <v>44379</v>
      </c>
      <c r="J718">
        <v>9.59</v>
      </c>
      <c r="K718" s="3">
        <f t="shared" si="78"/>
        <v>-5.3021499999999993</v>
      </c>
      <c r="L718" s="7">
        <v>44410</v>
      </c>
      <c r="M718">
        <v>7.72</v>
      </c>
      <c r="N718" s="3">
        <f t="shared" si="79"/>
        <v>-5.5422000000000029</v>
      </c>
      <c r="O718" s="7">
        <v>44441</v>
      </c>
      <c r="P718">
        <v>22</v>
      </c>
      <c r="Q718" s="3">
        <f t="shared" si="80"/>
        <v>22.700000000000003</v>
      </c>
      <c r="R718" s="7">
        <v>44471</v>
      </c>
      <c r="S718">
        <v>25.6</v>
      </c>
      <c r="T718" s="3">
        <f t="shared" si="81"/>
        <v>34.294000000000004</v>
      </c>
    </row>
    <row r="719" spans="2:20" x14ac:dyDescent="0.35">
      <c r="B719">
        <f t="shared" si="82"/>
        <v>2021</v>
      </c>
      <c r="C719" s="7">
        <v>44319</v>
      </c>
      <c r="D719">
        <v>96.6</v>
      </c>
      <c r="E719" s="3">
        <f t="shared" si="83"/>
        <v>137.57899999999998</v>
      </c>
      <c r="F719" s="7">
        <v>44350</v>
      </c>
      <c r="G719">
        <v>29.3</v>
      </c>
      <c r="H719" s="3">
        <f t="shared" si="77"/>
        <v>27.859499999999997</v>
      </c>
      <c r="I719" s="7">
        <v>44380</v>
      </c>
      <c r="J719">
        <v>9.49</v>
      </c>
      <c r="K719" s="3">
        <f t="shared" si="78"/>
        <v>-5.4636499999999995</v>
      </c>
      <c r="L719" s="7">
        <v>44411</v>
      </c>
      <c r="M719">
        <v>7.57</v>
      </c>
      <c r="N719" s="3">
        <f t="shared" si="79"/>
        <v>-5.7844500000000014</v>
      </c>
      <c r="O719" s="7">
        <v>44442</v>
      </c>
      <c r="P719">
        <v>21.2</v>
      </c>
      <c r="Q719" s="3">
        <f t="shared" si="80"/>
        <v>21.408000000000001</v>
      </c>
      <c r="R719" s="7">
        <v>44472</v>
      </c>
      <c r="S719">
        <v>22.4</v>
      </c>
      <c r="T719" s="3">
        <f t="shared" si="81"/>
        <v>29.125999999999994</v>
      </c>
    </row>
    <row r="720" spans="2:20" x14ac:dyDescent="0.35">
      <c r="B720">
        <f t="shared" si="82"/>
        <v>2021</v>
      </c>
      <c r="C720" s="7">
        <v>44320</v>
      </c>
      <c r="D720">
        <v>76.900000000000006</v>
      </c>
      <c r="E720" s="3">
        <f t="shared" si="83"/>
        <v>105.76350000000002</v>
      </c>
      <c r="F720" s="7">
        <v>44351</v>
      </c>
      <c r="G720">
        <v>27.4</v>
      </c>
      <c r="H720" s="3">
        <f t="shared" si="77"/>
        <v>24.790999999999997</v>
      </c>
      <c r="I720" s="7">
        <v>44381</v>
      </c>
      <c r="J720">
        <v>28.6</v>
      </c>
      <c r="K720" s="3">
        <f t="shared" si="78"/>
        <v>25.399000000000001</v>
      </c>
      <c r="L720" s="7">
        <v>44412</v>
      </c>
      <c r="M720">
        <v>6.87</v>
      </c>
      <c r="N720" s="3">
        <f t="shared" si="79"/>
        <v>-6.914950000000001</v>
      </c>
      <c r="O720" s="7">
        <v>44443</v>
      </c>
      <c r="P720">
        <v>16.600000000000001</v>
      </c>
      <c r="Q720" s="3">
        <f t="shared" si="80"/>
        <v>13.979000000000001</v>
      </c>
      <c r="R720" s="7">
        <v>44473</v>
      </c>
      <c r="S720">
        <v>19.899999999999999</v>
      </c>
      <c r="T720" s="3">
        <f t="shared" si="81"/>
        <v>25.0885</v>
      </c>
    </row>
    <row r="721" spans="2:20" x14ac:dyDescent="0.35">
      <c r="B721">
        <f t="shared" si="82"/>
        <v>2021</v>
      </c>
      <c r="C721" s="7">
        <v>44321</v>
      </c>
      <c r="D721">
        <v>65.099999999999994</v>
      </c>
      <c r="E721" s="3">
        <f t="shared" si="83"/>
        <v>86.706499999999977</v>
      </c>
      <c r="F721" s="7">
        <v>44352</v>
      </c>
      <c r="G721">
        <v>24.7</v>
      </c>
      <c r="H721" s="3">
        <f t="shared" si="77"/>
        <v>20.430499999999995</v>
      </c>
      <c r="I721" s="7">
        <v>44382</v>
      </c>
      <c r="J721">
        <v>30</v>
      </c>
      <c r="K721" s="3">
        <f t="shared" si="78"/>
        <v>27.660000000000004</v>
      </c>
      <c r="L721" s="7">
        <v>44413</v>
      </c>
      <c r="M721">
        <v>12</v>
      </c>
      <c r="N721" s="3">
        <f t="shared" si="79"/>
        <v>1.3699999999999974</v>
      </c>
      <c r="O721" s="7">
        <v>44444</v>
      </c>
      <c r="P721">
        <v>13.2</v>
      </c>
      <c r="Q721" s="3">
        <f t="shared" si="80"/>
        <v>8.4879999999999978</v>
      </c>
      <c r="R721" s="7">
        <v>44474</v>
      </c>
      <c r="S721">
        <v>17.899999999999999</v>
      </c>
      <c r="T721" s="3">
        <f t="shared" si="81"/>
        <v>21.858499999999996</v>
      </c>
    </row>
    <row r="722" spans="2:20" x14ac:dyDescent="0.35">
      <c r="B722">
        <f t="shared" si="82"/>
        <v>2021</v>
      </c>
      <c r="C722" s="7">
        <v>44322</v>
      </c>
      <c r="D722">
        <v>78</v>
      </c>
      <c r="E722" s="3">
        <f t="shared" si="83"/>
        <v>107.53999999999999</v>
      </c>
      <c r="F722" s="7">
        <v>44353</v>
      </c>
      <c r="G722">
        <v>21.9</v>
      </c>
      <c r="H722" s="3">
        <f t="shared" si="77"/>
        <v>15.908499999999997</v>
      </c>
      <c r="I722" s="7">
        <v>44383</v>
      </c>
      <c r="J722">
        <v>24.1</v>
      </c>
      <c r="K722" s="3">
        <f t="shared" si="78"/>
        <v>18.131500000000003</v>
      </c>
      <c r="L722" s="7">
        <v>44414</v>
      </c>
      <c r="M722">
        <v>35.9</v>
      </c>
      <c r="N722" s="3">
        <f t="shared" si="79"/>
        <v>39.968499999999992</v>
      </c>
      <c r="O722" s="7">
        <v>44445</v>
      </c>
      <c r="P722">
        <v>11.8</v>
      </c>
      <c r="Q722" s="3">
        <f t="shared" si="80"/>
        <v>6.2270000000000021</v>
      </c>
      <c r="R722" s="7">
        <v>44475</v>
      </c>
      <c r="S722">
        <v>16.100000000000001</v>
      </c>
      <c r="T722" s="3">
        <f t="shared" si="81"/>
        <v>18.951500000000003</v>
      </c>
    </row>
    <row r="723" spans="2:20" x14ac:dyDescent="0.35">
      <c r="B723">
        <f t="shared" si="82"/>
        <v>2021</v>
      </c>
      <c r="C723" s="7">
        <v>44323</v>
      </c>
      <c r="D723">
        <v>74.2</v>
      </c>
      <c r="E723" s="3">
        <f t="shared" si="83"/>
        <v>101.40299999999999</v>
      </c>
      <c r="F723" s="7">
        <v>44354</v>
      </c>
      <c r="G723">
        <v>19.100000000000001</v>
      </c>
      <c r="H723" s="3">
        <f t="shared" si="77"/>
        <v>11.386500000000002</v>
      </c>
      <c r="I723" s="7">
        <v>44384</v>
      </c>
      <c r="J723">
        <v>20.7</v>
      </c>
      <c r="K723" s="3">
        <f t="shared" si="78"/>
        <v>12.640500000000003</v>
      </c>
      <c r="L723" s="7">
        <v>44415</v>
      </c>
      <c r="M723">
        <v>29.7</v>
      </c>
      <c r="N723" s="3">
        <f t="shared" si="79"/>
        <v>29.955499999999997</v>
      </c>
      <c r="O723" s="7">
        <v>44446</v>
      </c>
      <c r="P723">
        <v>11.9</v>
      </c>
      <c r="Q723" s="3">
        <f t="shared" si="80"/>
        <v>6.3884999999999987</v>
      </c>
      <c r="R723" s="7">
        <v>44476</v>
      </c>
      <c r="S723">
        <v>14.8</v>
      </c>
      <c r="T723" s="3">
        <f t="shared" si="81"/>
        <v>16.852</v>
      </c>
    </row>
    <row r="724" spans="2:20" x14ac:dyDescent="0.35">
      <c r="B724">
        <f t="shared" si="82"/>
        <v>2021</v>
      </c>
      <c r="C724" s="7">
        <v>44324</v>
      </c>
      <c r="D724">
        <v>66.8</v>
      </c>
      <c r="E724" s="3">
        <f t="shared" si="83"/>
        <v>89.451999999999998</v>
      </c>
      <c r="F724" s="7">
        <v>44355</v>
      </c>
      <c r="G724">
        <v>16.8</v>
      </c>
      <c r="H724" s="3">
        <f t="shared" si="77"/>
        <v>7.6720000000000006</v>
      </c>
      <c r="I724" s="7">
        <v>44385</v>
      </c>
      <c r="J724">
        <v>16.7</v>
      </c>
      <c r="K724" s="3">
        <f t="shared" si="78"/>
        <v>6.1804999999999986</v>
      </c>
      <c r="L724" s="7">
        <v>44416</v>
      </c>
      <c r="M724">
        <v>23.5</v>
      </c>
      <c r="N724" s="3">
        <f t="shared" si="79"/>
        <v>19.942499999999999</v>
      </c>
      <c r="O724" s="7">
        <v>44447</v>
      </c>
      <c r="P724">
        <v>10.4</v>
      </c>
      <c r="Q724" s="3">
        <f t="shared" si="80"/>
        <v>3.9659999999999993</v>
      </c>
      <c r="R724" s="7">
        <v>44477</v>
      </c>
      <c r="S724">
        <v>13.5</v>
      </c>
      <c r="T724" s="3">
        <f t="shared" si="81"/>
        <v>14.752499999999998</v>
      </c>
    </row>
    <row r="725" spans="2:20" x14ac:dyDescent="0.35">
      <c r="B725">
        <f t="shared" si="82"/>
        <v>2021</v>
      </c>
      <c r="C725" s="7">
        <v>44325</v>
      </c>
      <c r="D725">
        <v>59.3</v>
      </c>
      <c r="E725" s="3">
        <f t="shared" si="83"/>
        <v>77.339499999999987</v>
      </c>
      <c r="F725" s="7">
        <v>44356</v>
      </c>
      <c r="G725">
        <v>15.3</v>
      </c>
      <c r="H725" s="3">
        <f t="shared" si="77"/>
        <v>5.2495000000000012</v>
      </c>
      <c r="I725" s="7">
        <v>44386</v>
      </c>
      <c r="J725">
        <v>37.299999999999997</v>
      </c>
      <c r="K725" s="3">
        <f t="shared" si="78"/>
        <v>39.449499999999993</v>
      </c>
      <c r="L725" s="7">
        <v>44417</v>
      </c>
      <c r="M725">
        <v>19.5</v>
      </c>
      <c r="N725" s="3">
        <f t="shared" si="79"/>
        <v>13.482499999999998</v>
      </c>
      <c r="O725" s="7">
        <v>44448</v>
      </c>
      <c r="P725">
        <v>13.6</v>
      </c>
      <c r="Q725" s="3">
        <f t="shared" si="80"/>
        <v>9.1339999999999986</v>
      </c>
      <c r="R725" s="7">
        <v>44478</v>
      </c>
      <c r="S725">
        <v>12.1</v>
      </c>
      <c r="T725" s="3">
        <f t="shared" si="81"/>
        <v>12.491499999999998</v>
      </c>
    </row>
    <row r="726" spans="2:20" x14ac:dyDescent="0.35">
      <c r="B726">
        <f t="shared" si="82"/>
        <v>2021</v>
      </c>
      <c r="C726" s="7">
        <v>44326</v>
      </c>
      <c r="D726">
        <v>51.4</v>
      </c>
      <c r="E726" s="3">
        <f t="shared" si="83"/>
        <v>64.580999999999989</v>
      </c>
      <c r="F726" s="7">
        <v>44357</v>
      </c>
      <c r="G726">
        <v>13.4</v>
      </c>
      <c r="H726" s="3">
        <f t="shared" si="77"/>
        <v>2.1810000000000009</v>
      </c>
      <c r="I726" s="7">
        <v>44387</v>
      </c>
      <c r="J726">
        <v>117</v>
      </c>
      <c r="K726" s="3">
        <f t="shared" si="78"/>
        <v>168.16500000000002</v>
      </c>
      <c r="L726" s="7">
        <v>44418</v>
      </c>
      <c r="M726">
        <v>16.8</v>
      </c>
      <c r="N726" s="3">
        <f t="shared" si="79"/>
        <v>9.1219999999999999</v>
      </c>
      <c r="O726" s="7">
        <v>44449</v>
      </c>
      <c r="P726">
        <v>101</v>
      </c>
      <c r="Q726" s="3">
        <f t="shared" si="80"/>
        <v>150.285</v>
      </c>
      <c r="R726" s="7">
        <v>44479</v>
      </c>
      <c r="S726">
        <v>10.8</v>
      </c>
      <c r="T726" s="3">
        <f t="shared" si="81"/>
        <v>10.391999999999999</v>
      </c>
    </row>
    <row r="727" spans="2:20" x14ac:dyDescent="0.35">
      <c r="B727">
        <f t="shared" si="82"/>
        <v>2021</v>
      </c>
      <c r="C727" s="7">
        <v>44327</v>
      </c>
      <c r="D727">
        <v>47.1</v>
      </c>
      <c r="E727" s="3">
        <f t="shared" si="83"/>
        <v>57.636500000000005</v>
      </c>
      <c r="F727" s="7">
        <v>44358</v>
      </c>
      <c r="G727">
        <v>11.8</v>
      </c>
      <c r="H727" s="3">
        <f t="shared" si="77"/>
        <v>-0.40299999999999869</v>
      </c>
      <c r="I727" s="7">
        <v>44388</v>
      </c>
      <c r="J727">
        <v>100</v>
      </c>
      <c r="K727" s="3">
        <f t="shared" si="78"/>
        <v>140.71</v>
      </c>
      <c r="L727" s="7">
        <v>44419</v>
      </c>
      <c r="M727">
        <v>15</v>
      </c>
      <c r="N727" s="3">
        <f t="shared" si="79"/>
        <v>6.2149999999999999</v>
      </c>
      <c r="O727" s="7">
        <v>44450</v>
      </c>
      <c r="P727">
        <v>108</v>
      </c>
      <c r="Q727" s="3">
        <f t="shared" si="80"/>
        <v>161.58999999999997</v>
      </c>
      <c r="R727" s="7">
        <v>44480</v>
      </c>
      <c r="S727">
        <v>10.5</v>
      </c>
      <c r="T727" s="3">
        <f t="shared" si="81"/>
        <v>9.9074999999999989</v>
      </c>
    </row>
    <row r="728" spans="2:20" x14ac:dyDescent="0.35">
      <c r="B728">
        <f t="shared" si="82"/>
        <v>2021</v>
      </c>
      <c r="C728" s="7">
        <v>44328</v>
      </c>
      <c r="D728">
        <v>45.8</v>
      </c>
      <c r="E728" s="3">
        <f t="shared" si="83"/>
        <v>55.536999999999999</v>
      </c>
      <c r="F728" s="7">
        <v>44359</v>
      </c>
      <c r="G728">
        <v>10.7</v>
      </c>
      <c r="H728" s="3">
        <f t="shared" si="77"/>
        <v>-2.1795000000000009</v>
      </c>
      <c r="I728" s="7">
        <v>44389</v>
      </c>
      <c r="J728">
        <v>74.5</v>
      </c>
      <c r="K728" s="3">
        <f t="shared" si="78"/>
        <v>99.527500000000003</v>
      </c>
      <c r="L728" s="7">
        <v>44420</v>
      </c>
      <c r="M728">
        <v>13.9</v>
      </c>
      <c r="N728" s="3">
        <f t="shared" si="79"/>
        <v>4.4384999999999977</v>
      </c>
      <c r="O728" s="7">
        <v>44451</v>
      </c>
      <c r="P728">
        <v>84.3</v>
      </c>
      <c r="Q728" s="3">
        <f t="shared" si="80"/>
        <v>123.3145</v>
      </c>
      <c r="R728" s="7">
        <v>44481</v>
      </c>
      <c r="S728">
        <v>10.4</v>
      </c>
      <c r="T728" s="3">
        <f t="shared" si="81"/>
        <v>9.7459999999999987</v>
      </c>
    </row>
    <row r="729" spans="2:20" x14ac:dyDescent="0.35">
      <c r="B729">
        <f t="shared" si="82"/>
        <v>2021</v>
      </c>
      <c r="C729" s="7">
        <v>44329</v>
      </c>
      <c r="D729">
        <v>42.5</v>
      </c>
      <c r="E729" s="3">
        <f t="shared" si="83"/>
        <v>50.207500000000003</v>
      </c>
      <c r="F729" s="7">
        <v>44360</v>
      </c>
      <c r="G729">
        <v>9.3699999999999992</v>
      </c>
      <c r="H729" s="3">
        <f t="shared" si="77"/>
        <v>-4.3274500000000025</v>
      </c>
      <c r="I729" s="7">
        <v>44390</v>
      </c>
      <c r="J729">
        <v>53</v>
      </c>
      <c r="K729" s="3">
        <f t="shared" si="78"/>
        <v>64.805000000000007</v>
      </c>
      <c r="L729" s="7">
        <v>44421</v>
      </c>
      <c r="M729">
        <v>12.3</v>
      </c>
      <c r="N729" s="3">
        <f t="shared" si="79"/>
        <v>1.854499999999998</v>
      </c>
      <c r="O729" s="7">
        <v>44452</v>
      </c>
      <c r="P729">
        <v>60.7</v>
      </c>
      <c r="Q729" s="3">
        <f t="shared" si="80"/>
        <v>85.200500000000005</v>
      </c>
      <c r="R729" s="7">
        <v>44482</v>
      </c>
      <c r="S729">
        <v>10.4</v>
      </c>
      <c r="T729" s="3">
        <f t="shared" si="81"/>
        <v>9.7459999999999987</v>
      </c>
    </row>
    <row r="730" spans="2:20" x14ac:dyDescent="0.35">
      <c r="B730">
        <f t="shared" si="82"/>
        <v>2021</v>
      </c>
      <c r="C730" s="7">
        <v>44330</v>
      </c>
      <c r="D730">
        <v>39.6</v>
      </c>
      <c r="E730" s="3">
        <f t="shared" si="83"/>
        <v>45.524000000000001</v>
      </c>
      <c r="F730" s="7">
        <v>44361</v>
      </c>
      <c r="G730">
        <v>8.73</v>
      </c>
      <c r="H730" s="3">
        <f t="shared" si="77"/>
        <v>-5.3610500000000005</v>
      </c>
      <c r="I730" s="7">
        <v>44391</v>
      </c>
      <c r="J730">
        <v>39.6</v>
      </c>
      <c r="K730" s="3">
        <f t="shared" si="78"/>
        <v>43.164000000000001</v>
      </c>
      <c r="L730" s="7">
        <v>44422</v>
      </c>
      <c r="M730">
        <v>15.4</v>
      </c>
      <c r="N730" s="3">
        <f t="shared" si="79"/>
        <v>6.8609999999999971</v>
      </c>
      <c r="O730" s="7">
        <v>44453</v>
      </c>
      <c r="P730">
        <v>43.5</v>
      </c>
      <c r="Q730" s="3">
        <f t="shared" si="80"/>
        <v>57.422499999999999</v>
      </c>
      <c r="R730" s="7">
        <v>44483</v>
      </c>
      <c r="S730">
        <v>10.4</v>
      </c>
      <c r="T730" s="3">
        <f t="shared" si="81"/>
        <v>9.7459999999999987</v>
      </c>
    </row>
    <row r="731" spans="2:20" x14ac:dyDescent="0.35">
      <c r="B731">
        <f t="shared" si="82"/>
        <v>2021</v>
      </c>
      <c r="C731" s="7">
        <v>44331</v>
      </c>
      <c r="D731">
        <v>35.700000000000003</v>
      </c>
      <c r="E731" s="3">
        <f t="shared" si="83"/>
        <v>39.225500000000004</v>
      </c>
      <c r="F731" s="7">
        <v>44362</v>
      </c>
      <c r="G731">
        <v>8.5299999999999994</v>
      </c>
      <c r="H731" s="3">
        <f t="shared" si="77"/>
        <v>-5.6840500000000027</v>
      </c>
      <c r="I731" s="7">
        <v>44392</v>
      </c>
      <c r="J731">
        <v>33</v>
      </c>
      <c r="K731" s="3">
        <f t="shared" si="78"/>
        <v>32.505000000000003</v>
      </c>
      <c r="L731" s="7">
        <v>44423</v>
      </c>
      <c r="M731">
        <v>17.8</v>
      </c>
      <c r="N731" s="3">
        <f t="shared" si="79"/>
        <v>10.736999999999998</v>
      </c>
      <c r="O731" s="7">
        <v>44454</v>
      </c>
      <c r="P731">
        <v>32.6</v>
      </c>
      <c r="Q731" s="3">
        <f t="shared" si="80"/>
        <v>39.819000000000003</v>
      </c>
      <c r="R731" s="7">
        <v>44484</v>
      </c>
      <c r="S731">
        <v>10.199999999999999</v>
      </c>
      <c r="T731" s="3">
        <f t="shared" si="81"/>
        <v>9.4229999999999983</v>
      </c>
    </row>
    <row r="732" spans="2:20" x14ac:dyDescent="0.35">
      <c r="B732">
        <f t="shared" si="82"/>
        <v>2021</v>
      </c>
      <c r="C732" s="7">
        <v>44332</v>
      </c>
      <c r="D732">
        <v>32.9</v>
      </c>
      <c r="E732" s="3">
        <f t="shared" si="83"/>
        <v>34.703499999999998</v>
      </c>
      <c r="F732" s="7">
        <v>44363</v>
      </c>
      <c r="G732">
        <v>8.48</v>
      </c>
      <c r="H732" s="3">
        <f t="shared" si="77"/>
        <v>-5.764800000000001</v>
      </c>
      <c r="I732" s="7">
        <v>44393</v>
      </c>
      <c r="J732">
        <v>27.4</v>
      </c>
      <c r="K732" s="3">
        <f t="shared" si="78"/>
        <v>23.460999999999999</v>
      </c>
      <c r="L732" s="7">
        <v>44424</v>
      </c>
      <c r="M732">
        <v>11.4</v>
      </c>
      <c r="N732" s="3">
        <f t="shared" si="79"/>
        <v>0.4009999999999998</v>
      </c>
      <c r="O732" s="7">
        <v>44455</v>
      </c>
      <c r="P732">
        <v>28</v>
      </c>
      <c r="Q732" s="3">
        <f t="shared" si="80"/>
        <v>32.39</v>
      </c>
      <c r="R732" s="7">
        <v>44485</v>
      </c>
      <c r="S732">
        <v>12.9</v>
      </c>
      <c r="T732" s="3">
        <f t="shared" si="81"/>
        <v>13.7835</v>
      </c>
    </row>
    <row r="733" spans="2:20" x14ac:dyDescent="0.35">
      <c r="B733">
        <f t="shared" si="82"/>
        <v>2021</v>
      </c>
      <c r="C733" s="7">
        <v>44333</v>
      </c>
      <c r="D733">
        <v>30.6</v>
      </c>
      <c r="E733" s="3">
        <f t="shared" si="83"/>
        <v>30.989000000000004</v>
      </c>
      <c r="F733" s="7">
        <v>44364</v>
      </c>
      <c r="G733">
        <v>7.82</v>
      </c>
      <c r="H733" s="3">
        <f t="shared" si="77"/>
        <v>-6.8307000000000002</v>
      </c>
      <c r="I733" s="7">
        <v>44394</v>
      </c>
      <c r="J733">
        <v>23.7</v>
      </c>
      <c r="K733" s="3">
        <f t="shared" si="78"/>
        <v>17.485500000000002</v>
      </c>
      <c r="L733" s="7">
        <v>44425</v>
      </c>
      <c r="M733">
        <v>8.83</v>
      </c>
      <c r="N733" s="3">
        <f t="shared" si="79"/>
        <v>-3.749550000000001</v>
      </c>
      <c r="O733" s="7">
        <v>44456</v>
      </c>
      <c r="P733">
        <v>22.9</v>
      </c>
      <c r="Q733" s="3">
        <f t="shared" si="80"/>
        <v>24.153500000000001</v>
      </c>
      <c r="R733" s="7">
        <v>44486</v>
      </c>
      <c r="S733">
        <v>54.3</v>
      </c>
      <c r="T733" s="3">
        <f t="shared" si="81"/>
        <v>80.644499999999994</v>
      </c>
    </row>
    <row r="734" spans="2:20" x14ac:dyDescent="0.35">
      <c r="B734">
        <f t="shared" si="82"/>
        <v>2021</v>
      </c>
      <c r="C734" s="7">
        <v>44334</v>
      </c>
      <c r="D734">
        <v>28.6</v>
      </c>
      <c r="E734" s="3">
        <f t="shared" si="83"/>
        <v>27.759</v>
      </c>
      <c r="F734" s="7">
        <v>44365</v>
      </c>
      <c r="G734">
        <v>7.87</v>
      </c>
      <c r="H734" s="3">
        <f t="shared" si="77"/>
        <v>-6.7499500000000001</v>
      </c>
      <c r="I734" s="7">
        <v>44395</v>
      </c>
      <c r="J734">
        <v>22.3</v>
      </c>
      <c r="K734" s="3">
        <f t="shared" si="78"/>
        <v>15.224499999999999</v>
      </c>
      <c r="L734" s="7">
        <v>44426</v>
      </c>
      <c r="M734">
        <v>7.96</v>
      </c>
      <c r="N734" s="3">
        <f t="shared" si="79"/>
        <v>-5.1546000000000021</v>
      </c>
      <c r="O734" s="7">
        <v>44457</v>
      </c>
      <c r="P734">
        <v>21.7</v>
      </c>
      <c r="Q734" s="3">
        <f t="shared" si="80"/>
        <v>22.215499999999999</v>
      </c>
      <c r="R734" s="7">
        <v>44487</v>
      </c>
      <c r="S734">
        <v>70.3</v>
      </c>
      <c r="T734" s="3">
        <f t="shared" si="81"/>
        <v>106.4845</v>
      </c>
    </row>
    <row r="735" spans="2:20" x14ac:dyDescent="0.35">
      <c r="B735">
        <f t="shared" si="82"/>
        <v>2021</v>
      </c>
      <c r="C735" s="7">
        <v>44335</v>
      </c>
      <c r="D735">
        <v>26.4</v>
      </c>
      <c r="E735" s="3">
        <f t="shared" si="83"/>
        <v>24.205999999999996</v>
      </c>
      <c r="F735" s="7">
        <v>44366</v>
      </c>
      <c r="G735">
        <v>7.87</v>
      </c>
      <c r="H735" s="3">
        <f t="shared" si="77"/>
        <v>-6.7499500000000001</v>
      </c>
      <c r="I735" s="7">
        <v>44396</v>
      </c>
      <c r="J735">
        <v>23.8</v>
      </c>
      <c r="K735" s="3">
        <f t="shared" si="78"/>
        <v>17.646999999999998</v>
      </c>
      <c r="L735" s="7">
        <v>44427</v>
      </c>
      <c r="M735">
        <v>8.07</v>
      </c>
      <c r="N735" s="3">
        <f t="shared" si="79"/>
        <v>-4.9769500000000004</v>
      </c>
      <c r="O735" s="7">
        <v>44458</v>
      </c>
      <c r="P735">
        <v>21.4</v>
      </c>
      <c r="Q735" s="3">
        <f t="shared" si="80"/>
        <v>21.731000000000002</v>
      </c>
      <c r="R735" s="7">
        <v>44488</v>
      </c>
      <c r="S735">
        <v>64.8</v>
      </c>
      <c r="T735" s="3">
        <f t="shared" si="81"/>
        <v>97.602000000000004</v>
      </c>
    </row>
    <row r="736" spans="2:20" x14ac:dyDescent="0.35">
      <c r="B736">
        <f t="shared" si="82"/>
        <v>2021</v>
      </c>
      <c r="C736" s="7">
        <v>44336</v>
      </c>
      <c r="D736">
        <v>24</v>
      </c>
      <c r="E736" s="3">
        <f t="shared" si="83"/>
        <v>20.329999999999998</v>
      </c>
      <c r="F736" s="7">
        <v>44367</v>
      </c>
      <c r="G736">
        <v>7.32</v>
      </c>
      <c r="H736" s="3">
        <f t="shared" si="77"/>
        <v>-7.6382000000000012</v>
      </c>
      <c r="I736" s="7">
        <v>44397</v>
      </c>
      <c r="J736">
        <v>21.9</v>
      </c>
      <c r="K736" s="3">
        <f t="shared" si="78"/>
        <v>14.578499999999998</v>
      </c>
      <c r="L736" s="7">
        <v>44428</v>
      </c>
      <c r="M736">
        <v>8.2200000000000006</v>
      </c>
      <c r="N736" s="3">
        <f t="shared" si="79"/>
        <v>-4.7347000000000001</v>
      </c>
      <c r="O736" s="7">
        <v>44459</v>
      </c>
      <c r="P736">
        <v>17.399999999999999</v>
      </c>
      <c r="Q736" s="3">
        <f t="shared" si="80"/>
        <v>15.270999999999999</v>
      </c>
      <c r="R736" s="7">
        <v>44489</v>
      </c>
      <c r="S736">
        <v>54.4</v>
      </c>
      <c r="T736" s="3">
        <f t="shared" si="81"/>
        <v>80.805999999999997</v>
      </c>
    </row>
    <row r="737" spans="2:20" x14ac:dyDescent="0.35">
      <c r="B737">
        <f t="shared" si="82"/>
        <v>2021</v>
      </c>
      <c r="C737" s="7">
        <v>44337</v>
      </c>
      <c r="D737">
        <v>22.5</v>
      </c>
      <c r="E737" s="3">
        <f t="shared" si="83"/>
        <v>17.907499999999999</v>
      </c>
      <c r="F737" s="7">
        <v>44368</v>
      </c>
      <c r="G737">
        <v>7.07</v>
      </c>
      <c r="H737" s="3">
        <f t="shared" si="77"/>
        <v>-8.0419499999999999</v>
      </c>
      <c r="I737" s="7">
        <v>44398</v>
      </c>
      <c r="J737">
        <v>19.8</v>
      </c>
      <c r="K737" s="3">
        <f t="shared" si="78"/>
        <v>11.187000000000001</v>
      </c>
      <c r="L737" s="7">
        <v>44429</v>
      </c>
      <c r="M737">
        <v>7.74</v>
      </c>
      <c r="N737" s="3">
        <f t="shared" si="79"/>
        <v>-5.5099000000000018</v>
      </c>
      <c r="O737" s="7">
        <v>44460</v>
      </c>
      <c r="P737">
        <v>15.2</v>
      </c>
      <c r="Q737" s="3">
        <f t="shared" si="80"/>
        <v>11.717999999999998</v>
      </c>
      <c r="R737" s="7">
        <v>44490</v>
      </c>
      <c r="S737">
        <v>45.6</v>
      </c>
      <c r="T737" s="3">
        <f t="shared" si="81"/>
        <v>66.594000000000008</v>
      </c>
    </row>
    <row r="738" spans="2:20" x14ac:dyDescent="0.35">
      <c r="B738">
        <f t="shared" si="82"/>
        <v>2021</v>
      </c>
      <c r="C738" s="7">
        <v>44338</v>
      </c>
      <c r="D738">
        <v>22.2</v>
      </c>
      <c r="E738" s="3">
        <f t="shared" si="83"/>
        <v>17.423000000000002</v>
      </c>
      <c r="F738" s="7">
        <v>44369</v>
      </c>
      <c r="G738">
        <v>8.51</v>
      </c>
      <c r="H738" s="3">
        <f t="shared" si="77"/>
        <v>-5.716350000000002</v>
      </c>
      <c r="I738" s="7">
        <v>44399</v>
      </c>
      <c r="J738">
        <v>18.100000000000001</v>
      </c>
      <c r="K738" s="3">
        <f t="shared" si="78"/>
        <v>8.4415000000000013</v>
      </c>
      <c r="L738" s="7">
        <v>44430</v>
      </c>
      <c r="M738">
        <v>7.33</v>
      </c>
      <c r="N738" s="3">
        <f t="shared" si="79"/>
        <v>-6.1720500000000023</v>
      </c>
      <c r="O738" s="7">
        <v>44461</v>
      </c>
      <c r="P738">
        <v>14.6</v>
      </c>
      <c r="Q738" s="3">
        <f t="shared" si="80"/>
        <v>10.749000000000001</v>
      </c>
      <c r="R738" s="7">
        <v>44491</v>
      </c>
      <c r="S738">
        <v>38</v>
      </c>
      <c r="T738" s="3">
        <f t="shared" si="81"/>
        <v>54.32</v>
      </c>
    </row>
    <row r="739" spans="2:20" x14ac:dyDescent="0.35">
      <c r="B739">
        <f t="shared" si="82"/>
        <v>2021</v>
      </c>
      <c r="C739" s="7">
        <v>44339</v>
      </c>
      <c r="D739">
        <v>22.5</v>
      </c>
      <c r="E739" s="3">
        <f t="shared" si="83"/>
        <v>17.907499999999999</v>
      </c>
      <c r="F739" s="7">
        <v>44370</v>
      </c>
      <c r="G739">
        <v>10.1</v>
      </c>
      <c r="H739" s="3">
        <f t="shared" si="77"/>
        <v>-3.1485000000000021</v>
      </c>
      <c r="I739" s="7">
        <v>44400</v>
      </c>
      <c r="J739">
        <v>15.1</v>
      </c>
      <c r="K739" s="3">
        <f t="shared" si="78"/>
        <v>3.5964999999999989</v>
      </c>
      <c r="L739" s="7">
        <v>44431</v>
      </c>
      <c r="M739">
        <v>7.8</v>
      </c>
      <c r="N739" s="3">
        <f t="shared" si="79"/>
        <v>-5.413000000000002</v>
      </c>
      <c r="O739" s="7">
        <v>44462</v>
      </c>
      <c r="P739">
        <v>13.9</v>
      </c>
      <c r="Q739" s="3">
        <f t="shared" si="80"/>
        <v>9.6184999999999992</v>
      </c>
      <c r="R739" s="7">
        <v>44492</v>
      </c>
      <c r="S739">
        <v>32.5</v>
      </c>
      <c r="T739" s="3">
        <f t="shared" si="81"/>
        <v>45.4375</v>
      </c>
    </row>
    <row r="740" spans="2:20" x14ac:dyDescent="0.35">
      <c r="B740">
        <f t="shared" si="82"/>
        <v>2021</v>
      </c>
      <c r="C740" s="7">
        <v>44340</v>
      </c>
      <c r="D740">
        <v>20.5</v>
      </c>
      <c r="E740" s="3">
        <f t="shared" si="83"/>
        <v>14.677500000000002</v>
      </c>
      <c r="F740" s="7">
        <v>44371</v>
      </c>
      <c r="G740">
        <v>8.6199999999999992</v>
      </c>
      <c r="H740" s="3">
        <f t="shared" si="77"/>
        <v>-5.5387000000000022</v>
      </c>
      <c r="I740" s="7">
        <v>44401</v>
      </c>
      <c r="J740">
        <v>12.6</v>
      </c>
      <c r="K740" s="3">
        <f t="shared" si="78"/>
        <v>-0.44099999999999895</v>
      </c>
      <c r="L740" s="7">
        <v>44432</v>
      </c>
      <c r="M740">
        <v>8.41</v>
      </c>
      <c r="N740" s="3">
        <f t="shared" si="79"/>
        <v>-4.4278500000000012</v>
      </c>
      <c r="O740" s="7">
        <v>44463</v>
      </c>
      <c r="P740">
        <v>13.1</v>
      </c>
      <c r="Q740" s="3">
        <f t="shared" si="80"/>
        <v>8.3264999999999976</v>
      </c>
      <c r="R740" s="7">
        <v>44493</v>
      </c>
      <c r="S740">
        <v>28.1</v>
      </c>
      <c r="T740" s="3">
        <f t="shared" si="81"/>
        <v>38.331500000000005</v>
      </c>
    </row>
    <row r="741" spans="2:20" x14ac:dyDescent="0.35">
      <c r="B741">
        <f t="shared" si="82"/>
        <v>2021</v>
      </c>
      <c r="C741" s="7">
        <v>44341</v>
      </c>
      <c r="D741">
        <v>18.5</v>
      </c>
      <c r="E741" s="3">
        <f t="shared" si="83"/>
        <v>11.447500000000002</v>
      </c>
      <c r="F741" s="7">
        <v>44372</v>
      </c>
      <c r="G741">
        <v>8.34</v>
      </c>
      <c r="H741" s="3">
        <f t="shared" si="77"/>
        <v>-5.9909000000000017</v>
      </c>
      <c r="I741" s="7">
        <v>44402</v>
      </c>
      <c r="J741">
        <v>10.8</v>
      </c>
      <c r="K741" s="3">
        <f t="shared" si="78"/>
        <v>-3.347999999999999</v>
      </c>
      <c r="L741" s="7">
        <v>44433</v>
      </c>
      <c r="M741">
        <v>7.6</v>
      </c>
      <c r="N741" s="3">
        <f t="shared" si="79"/>
        <v>-5.7360000000000024</v>
      </c>
      <c r="O741" s="7">
        <v>44464</v>
      </c>
      <c r="P741">
        <v>14.8</v>
      </c>
      <c r="Q741" s="3">
        <f t="shared" si="80"/>
        <v>11.072000000000001</v>
      </c>
      <c r="R741" s="7">
        <v>44494</v>
      </c>
      <c r="S741">
        <v>24.5</v>
      </c>
      <c r="T741" s="3">
        <f t="shared" si="81"/>
        <v>32.517500000000005</v>
      </c>
    </row>
    <row r="742" spans="2:20" x14ac:dyDescent="0.35">
      <c r="B742">
        <f t="shared" si="82"/>
        <v>2021</v>
      </c>
      <c r="C742" s="7">
        <v>44342</v>
      </c>
      <c r="D742">
        <v>17.399999999999999</v>
      </c>
      <c r="E742" s="3">
        <f t="shared" si="83"/>
        <v>9.6709999999999994</v>
      </c>
      <c r="F742" s="7">
        <v>44373</v>
      </c>
      <c r="G742">
        <v>9.0500000000000007</v>
      </c>
      <c r="H742" s="3">
        <f t="shared" si="77"/>
        <v>-4.8442500000000006</v>
      </c>
      <c r="I742" s="7">
        <v>44403</v>
      </c>
      <c r="J742">
        <v>10</v>
      </c>
      <c r="K742" s="3">
        <f t="shared" si="78"/>
        <v>-4.6400000000000006</v>
      </c>
      <c r="L742" s="7">
        <v>44434</v>
      </c>
      <c r="M742">
        <v>6.96</v>
      </c>
      <c r="N742" s="3">
        <f t="shared" si="79"/>
        <v>-6.7696000000000023</v>
      </c>
      <c r="O742" s="7">
        <v>44465</v>
      </c>
      <c r="P742">
        <v>35.799999999999997</v>
      </c>
      <c r="Q742" s="3">
        <f t="shared" si="80"/>
        <v>44.986999999999995</v>
      </c>
      <c r="R742" s="7">
        <v>44495</v>
      </c>
      <c r="S742">
        <v>22.9</v>
      </c>
      <c r="T742" s="3">
        <f t="shared" si="81"/>
        <v>29.933499999999999</v>
      </c>
    </row>
    <row r="743" spans="2:20" x14ac:dyDescent="0.35">
      <c r="B743">
        <f t="shared" si="82"/>
        <v>2021</v>
      </c>
      <c r="C743" s="7">
        <v>44343</v>
      </c>
      <c r="D743">
        <v>16.7</v>
      </c>
      <c r="E743" s="3">
        <f t="shared" si="83"/>
        <v>8.540499999999998</v>
      </c>
      <c r="F743" s="7">
        <v>44374</v>
      </c>
      <c r="G743">
        <v>8.93</v>
      </c>
      <c r="H743" s="3">
        <f t="shared" si="77"/>
        <v>-5.0380500000000019</v>
      </c>
      <c r="I743" s="7">
        <v>44404</v>
      </c>
      <c r="J743">
        <v>9.4</v>
      </c>
      <c r="K743" s="3">
        <f t="shared" si="78"/>
        <v>-5.6089999999999982</v>
      </c>
      <c r="L743" s="7">
        <v>44435</v>
      </c>
      <c r="M743">
        <v>6.36</v>
      </c>
      <c r="N743" s="3">
        <f t="shared" si="79"/>
        <v>-7.7386000000000017</v>
      </c>
      <c r="O743" s="7">
        <v>44466</v>
      </c>
      <c r="P743">
        <v>41.6</v>
      </c>
      <c r="Q743" s="3">
        <f t="shared" si="80"/>
        <v>54.353999999999999</v>
      </c>
      <c r="R743" s="7">
        <v>44496</v>
      </c>
      <c r="S743">
        <v>22.1</v>
      </c>
      <c r="T743" s="3">
        <f t="shared" si="81"/>
        <v>28.641500000000004</v>
      </c>
    </row>
    <row r="744" spans="2:20" x14ac:dyDescent="0.35">
      <c r="B744">
        <f t="shared" si="82"/>
        <v>2021</v>
      </c>
      <c r="C744" s="7">
        <v>44344</v>
      </c>
      <c r="D744">
        <v>15.3</v>
      </c>
      <c r="E744" s="3">
        <f t="shared" si="83"/>
        <v>6.2795000000000023</v>
      </c>
      <c r="F744" s="7">
        <v>44375</v>
      </c>
      <c r="G744">
        <v>8.0299999999999994</v>
      </c>
      <c r="H744" s="3">
        <f t="shared" si="77"/>
        <v>-6.4915500000000019</v>
      </c>
      <c r="I744" s="7">
        <v>44405</v>
      </c>
      <c r="J744">
        <v>8.56</v>
      </c>
      <c r="K744" s="3">
        <f t="shared" si="78"/>
        <v>-6.9655999999999985</v>
      </c>
      <c r="L744" s="7">
        <v>44436</v>
      </c>
      <c r="M744">
        <v>5.95</v>
      </c>
      <c r="N744" s="3">
        <f t="shared" si="79"/>
        <v>-8.4007500000000022</v>
      </c>
      <c r="O744" s="7">
        <v>44467</v>
      </c>
      <c r="P744">
        <v>35.299999999999997</v>
      </c>
      <c r="Q744" s="3">
        <f t="shared" si="80"/>
        <v>44.179499999999997</v>
      </c>
      <c r="R744" s="7">
        <v>44497</v>
      </c>
      <c r="S744">
        <v>20</v>
      </c>
      <c r="T744" s="3">
        <f t="shared" si="81"/>
        <v>25.249999999999996</v>
      </c>
    </row>
    <row r="745" spans="2:20" x14ac:dyDescent="0.35">
      <c r="B745">
        <f t="shared" si="82"/>
        <v>2021</v>
      </c>
      <c r="C745" s="7">
        <v>44345</v>
      </c>
      <c r="D745">
        <v>14.2</v>
      </c>
      <c r="E745" s="3">
        <f t="shared" si="83"/>
        <v>4.5030000000000001</v>
      </c>
      <c r="F745" s="7">
        <v>44376</v>
      </c>
      <c r="G745">
        <v>8.19</v>
      </c>
      <c r="H745" s="3">
        <f t="shared" si="77"/>
        <v>-6.233150000000002</v>
      </c>
      <c r="I745" s="7">
        <v>44406</v>
      </c>
      <c r="J745">
        <v>7.92</v>
      </c>
      <c r="K745" s="3">
        <f t="shared" si="78"/>
        <v>-7.9992000000000001</v>
      </c>
      <c r="L745" s="7">
        <v>44437</v>
      </c>
      <c r="M745">
        <v>5.74</v>
      </c>
      <c r="N745" s="3">
        <f t="shared" si="79"/>
        <v>-8.7399000000000004</v>
      </c>
      <c r="O745" s="7">
        <v>44468</v>
      </c>
      <c r="P745">
        <v>32.299999999999997</v>
      </c>
      <c r="Q745" s="3">
        <f t="shared" si="80"/>
        <v>39.334499999999998</v>
      </c>
      <c r="R745" s="7">
        <v>44498</v>
      </c>
      <c r="S745">
        <v>18.399999999999999</v>
      </c>
      <c r="T745" s="3">
        <f t="shared" si="81"/>
        <v>22.665999999999997</v>
      </c>
    </row>
    <row r="746" spans="2:20" x14ac:dyDescent="0.35">
      <c r="B746">
        <f t="shared" si="82"/>
        <v>2021</v>
      </c>
      <c r="C746" s="7">
        <v>44346</v>
      </c>
      <c r="D746">
        <v>13.5</v>
      </c>
      <c r="E746" s="3">
        <f t="shared" si="83"/>
        <v>3.3724999999999987</v>
      </c>
      <c r="F746" s="7">
        <v>44377</v>
      </c>
      <c r="G746">
        <v>9.14</v>
      </c>
      <c r="H746" s="3">
        <f t="shared" si="77"/>
        <v>-4.6989000000000001</v>
      </c>
      <c r="I746" s="7">
        <v>44407</v>
      </c>
      <c r="J746">
        <v>9.65</v>
      </c>
      <c r="K746" s="3">
        <f t="shared" si="78"/>
        <v>-5.2052499999999995</v>
      </c>
      <c r="L746" s="7">
        <v>44438</v>
      </c>
      <c r="M746">
        <v>5.55</v>
      </c>
      <c r="N746" s="3">
        <f t="shared" si="79"/>
        <v>-9.0467500000000012</v>
      </c>
      <c r="O746" s="7">
        <v>44469</v>
      </c>
      <c r="P746">
        <v>35.200000000000003</v>
      </c>
      <c r="Q746" s="3">
        <f t="shared" si="80"/>
        <v>44.018000000000008</v>
      </c>
      <c r="R746" s="7">
        <v>44499</v>
      </c>
      <c r="S746">
        <v>17.399999999999999</v>
      </c>
      <c r="T746" s="3">
        <f t="shared" si="81"/>
        <v>21.050999999999998</v>
      </c>
    </row>
    <row r="747" spans="2:20" x14ac:dyDescent="0.35">
      <c r="B747">
        <f t="shared" si="82"/>
        <v>2021</v>
      </c>
      <c r="C747" s="7">
        <v>44347</v>
      </c>
      <c r="D747">
        <v>26</v>
      </c>
      <c r="E747" s="3">
        <f t="shared" si="83"/>
        <v>23.560000000000002</v>
      </c>
      <c r="H747" s="3" t="str">
        <f t="shared" si="77"/>
        <v/>
      </c>
      <c r="I747" s="7">
        <v>44408</v>
      </c>
      <c r="J747">
        <v>9.4499999999999993</v>
      </c>
      <c r="K747" s="3">
        <f t="shared" si="78"/>
        <v>-5.5282499999999999</v>
      </c>
      <c r="L747" s="7">
        <v>44439</v>
      </c>
      <c r="M747">
        <v>5.66</v>
      </c>
      <c r="N747" s="3">
        <f t="shared" si="79"/>
        <v>-8.8691000000000013</v>
      </c>
      <c r="Q747" s="3" t="str">
        <f t="shared" si="80"/>
        <v/>
      </c>
      <c r="R747" s="7">
        <v>44500</v>
      </c>
      <c r="S747">
        <v>46.6</v>
      </c>
      <c r="T747" s="3">
        <f t="shared" si="81"/>
        <v>68.209000000000003</v>
      </c>
    </row>
    <row r="748" spans="2:20" x14ac:dyDescent="0.35">
      <c r="B748">
        <f t="shared" si="82"/>
        <v>2022</v>
      </c>
      <c r="C748" s="7">
        <v>44682</v>
      </c>
      <c r="D748">
        <v>112</v>
      </c>
      <c r="E748" s="3">
        <f t="shared" si="83"/>
        <v>162.44999999999999</v>
      </c>
      <c r="F748" s="7">
        <v>44713</v>
      </c>
      <c r="G748">
        <v>25.7</v>
      </c>
      <c r="H748" s="3">
        <f t="shared" si="77"/>
        <v>22.045499999999997</v>
      </c>
      <c r="I748" s="7">
        <v>44743</v>
      </c>
      <c r="J748">
        <v>8.33</v>
      </c>
      <c r="K748" s="3">
        <f t="shared" si="78"/>
        <v>-7.3370499999999996</v>
      </c>
      <c r="L748" s="7">
        <v>44774</v>
      </c>
      <c r="M748">
        <v>6.67</v>
      </c>
      <c r="N748" s="3">
        <f t="shared" si="79"/>
        <v>-7.2379500000000014</v>
      </c>
      <c r="O748" s="7">
        <v>44805</v>
      </c>
      <c r="P748">
        <v>17.100000000000001</v>
      </c>
      <c r="Q748" s="3">
        <f t="shared" si="80"/>
        <v>14.786500000000002</v>
      </c>
      <c r="R748" s="7">
        <v>44835</v>
      </c>
      <c r="S748">
        <v>13.1</v>
      </c>
      <c r="T748" s="3">
        <f t="shared" si="81"/>
        <v>14.106499999999997</v>
      </c>
    </row>
    <row r="749" spans="2:20" x14ac:dyDescent="0.35">
      <c r="B749">
        <f t="shared" si="82"/>
        <v>2022</v>
      </c>
      <c r="C749" s="7">
        <v>44683</v>
      </c>
      <c r="D749">
        <v>94.9</v>
      </c>
      <c r="E749" s="3">
        <f t="shared" si="83"/>
        <v>134.83350000000002</v>
      </c>
      <c r="F749" s="7">
        <v>44714</v>
      </c>
      <c r="G749">
        <v>23.1</v>
      </c>
      <c r="H749" s="3">
        <f t="shared" si="77"/>
        <v>17.846499999999999</v>
      </c>
      <c r="I749" s="7">
        <v>44744</v>
      </c>
      <c r="J749">
        <v>9.64</v>
      </c>
      <c r="K749" s="3">
        <f t="shared" si="78"/>
        <v>-5.2213999999999992</v>
      </c>
      <c r="L749" s="7">
        <v>44775</v>
      </c>
      <c r="M749">
        <v>6.44</v>
      </c>
      <c r="N749" s="3">
        <f t="shared" si="79"/>
        <v>-7.6094000000000008</v>
      </c>
      <c r="O749" s="7">
        <v>44806</v>
      </c>
      <c r="P749">
        <v>13</v>
      </c>
      <c r="Q749" s="3">
        <f t="shared" si="80"/>
        <v>8.1650000000000009</v>
      </c>
      <c r="R749" s="7">
        <v>44836</v>
      </c>
      <c r="S749">
        <v>11.2</v>
      </c>
      <c r="T749" s="3">
        <f t="shared" si="81"/>
        <v>11.037999999999997</v>
      </c>
    </row>
    <row r="750" spans="2:20" x14ac:dyDescent="0.35">
      <c r="B750">
        <f t="shared" si="82"/>
        <v>2022</v>
      </c>
      <c r="C750" s="7">
        <v>44684</v>
      </c>
      <c r="D750">
        <v>80.900000000000006</v>
      </c>
      <c r="E750" s="3">
        <f t="shared" si="83"/>
        <v>112.2235</v>
      </c>
      <c r="F750" s="7">
        <v>44715</v>
      </c>
      <c r="G750">
        <v>20.9</v>
      </c>
      <c r="H750" s="3">
        <f t="shared" si="77"/>
        <v>14.293499999999995</v>
      </c>
      <c r="I750" s="7">
        <v>44745</v>
      </c>
      <c r="J750">
        <v>9.66</v>
      </c>
      <c r="K750" s="3">
        <f t="shared" si="78"/>
        <v>-5.1890999999999998</v>
      </c>
      <c r="L750" s="7">
        <v>44776</v>
      </c>
      <c r="M750">
        <v>6.25</v>
      </c>
      <c r="N750" s="3">
        <f t="shared" si="79"/>
        <v>-7.9162500000000016</v>
      </c>
      <c r="O750" s="7">
        <v>44807</v>
      </c>
      <c r="P750">
        <v>10.5</v>
      </c>
      <c r="Q750" s="3">
        <f t="shared" si="80"/>
        <v>4.1274999999999995</v>
      </c>
      <c r="R750" s="7">
        <v>44837</v>
      </c>
      <c r="S750">
        <v>9.34</v>
      </c>
      <c r="T750" s="3">
        <f t="shared" si="81"/>
        <v>8.0340999999999987</v>
      </c>
    </row>
    <row r="751" spans="2:20" x14ac:dyDescent="0.35">
      <c r="B751">
        <f t="shared" si="82"/>
        <v>2022</v>
      </c>
      <c r="C751" s="7">
        <v>44685</v>
      </c>
      <c r="D751">
        <v>73.5</v>
      </c>
      <c r="E751" s="3">
        <f t="shared" si="83"/>
        <v>100.27250000000001</v>
      </c>
      <c r="F751" s="7">
        <v>44716</v>
      </c>
      <c r="G751">
        <v>19.399999999999999</v>
      </c>
      <c r="H751" s="3">
        <f t="shared" si="77"/>
        <v>11.870999999999995</v>
      </c>
      <c r="I751" s="7">
        <v>44746</v>
      </c>
      <c r="J751">
        <v>9.07</v>
      </c>
      <c r="K751" s="3">
        <f t="shared" si="78"/>
        <v>-6.1419499999999996</v>
      </c>
      <c r="L751" s="7">
        <v>44777</v>
      </c>
      <c r="M751">
        <v>5.95</v>
      </c>
      <c r="N751" s="3">
        <f t="shared" si="79"/>
        <v>-8.4007500000000022</v>
      </c>
      <c r="O751" s="7">
        <v>44808</v>
      </c>
      <c r="P751">
        <v>8.42</v>
      </c>
      <c r="Q751" s="3">
        <f t="shared" si="80"/>
        <v>0.76829999999999998</v>
      </c>
      <c r="R751" s="7">
        <v>44838</v>
      </c>
      <c r="S751">
        <v>8.15</v>
      </c>
      <c r="T751" s="3">
        <f t="shared" si="81"/>
        <v>6.1122500000000004</v>
      </c>
    </row>
    <row r="752" spans="2:20" x14ac:dyDescent="0.35">
      <c r="B752">
        <f t="shared" si="82"/>
        <v>2022</v>
      </c>
      <c r="C752" s="7">
        <v>44686</v>
      </c>
      <c r="D752">
        <v>74.900000000000006</v>
      </c>
      <c r="E752" s="3">
        <f t="shared" si="83"/>
        <v>102.5335</v>
      </c>
      <c r="F752" s="7">
        <v>44717</v>
      </c>
      <c r="G752">
        <v>18.399999999999999</v>
      </c>
      <c r="H752" s="3">
        <f t="shared" si="77"/>
        <v>10.255999999999997</v>
      </c>
      <c r="I752" s="7">
        <v>44747</v>
      </c>
      <c r="J752">
        <v>8.7100000000000009</v>
      </c>
      <c r="K752" s="3">
        <f t="shared" si="78"/>
        <v>-6.7233499999999982</v>
      </c>
      <c r="L752" s="7">
        <v>44778</v>
      </c>
      <c r="M752">
        <v>5.64</v>
      </c>
      <c r="N752" s="3">
        <f t="shared" si="79"/>
        <v>-8.9014000000000024</v>
      </c>
      <c r="O752" s="7">
        <v>44809</v>
      </c>
      <c r="P752">
        <v>8.49</v>
      </c>
      <c r="Q752" s="3">
        <f t="shared" si="80"/>
        <v>0.88134999999999941</v>
      </c>
      <c r="R752" s="7">
        <v>44839</v>
      </c>
      <c r="S752">
        <v>7.6</v>
      </c>
      <c r="T752" s="3">
        <f t="shared" si="81"/>
        <v>5.2239999999999993</v>
      </c>
    </row>
    <row r="753" spans="2:20" x14ac:dyDescent="0.35">
      <c r="B753">
        <f t="shared" si="82"/>
        <v>2022</v>
      </c>
      <c r="C753" s="7">
        <v>44687</v>
      </c>
      <c r="D753">
        <v>67.3</v>
      </c>
      <c r="E753" s="3">
        <f t="shared" si="83"/>
        <v>90.259500000000003</v>
      </c>
      <c r="F753" s="7">
        <v>44718</v>
      </c>
      <c r="G753">
        <v>17.100000000000001</v>
      </c>
      <c r="H753" s="3">
        <f t="shared" si="77"/>
        <v>8.1565000000000012</v>
      </c>
      <c r="I753" s="7">
        <v>44748</v>
      </c>
      <c r="J753">
        <v>10.6</v>
      </c>
      <c r="K753" s="3">
        <f t="shared" si="78"/>
        <v>-3.6709999999999994</v>
      </c>
      <c r="L753" s="7">
        <v>44779</v>
      </c>
      <c r="M753">
        <v>5.71</v>
      </c>
      <c r="N753" s="3">
        <f t="shared" si="79"/>
        <v>-8.7883500000000012</v>
      </c>
      <c r="O753" s="7">
        <v>44810</v>
      </c>
      <c r="P753">
        <v>11.3</v>
      </c>
      <c r="Q753" s="3">
        <f t="shared" si="80"/>
        <v>5.4195000000000011</v>
      </c>
      <c r="R753" s="7">
        <v>44840</v>
      </c>
      <c r="S753">
        <v>7.49</v>
      </c>
      <c r="T753" s="3">
        <f t="shared" si="81"/>
        <v>5.0463500000000012</v>
      </c>
    </row>
    <row r="754" spans="2:20" x14ac:dyDescent="0.35">
      <c r="B754">
        <f t="shared" si="82"/>
        <v>2022</v>
      </c>
      <c r="C754" s="7">
        <v>44688</v>
      </c>
      <c r="D754">
        <v>60</v>
      </c>
      <c r="E754" s="3">
        <f t="shared" si="83"/>
        <v>78.47</v>
      </c>
      <c r="F754" s="7">
        <v>44719</v>
      </c>
      <c r="G754">
        <v>15</v>
      </c>
      <c r="H754" s="3">
        <f t="shared" si="77"/>
        <v>4.7650000000000006</v>
      </c>
      <c r="I754" s="7">
        <v>44749</v>
      </c>
      <c r="J754">
        <v>8.9600000000000009</v>
      </c>
      <c r="K754" s="3">
        <f t="shared" si="78"/>
        <v>-6.3195999999999977</v>
      </c>
      <c r="L754" s="7">
        <v>44780</v>
      </c>
      <c r="M754">
        <v>5.51</v>
      </c>
      <c r="N754" s="3">
        <f t="shared" si="79"/>
        <v>-9.1113500000000016</v>
      </c>
      <c r="O754" s="7">
        <v>44811</v>
      </c>
      <c r="P754">
        <v>9.6999999999999993</v>
      </c>
      <c r="Q754" s="3">
        <f t="shared" si="80"/>
        <v>2.8354999999999979</v>
      </c>
      <c r="R754" s="7">
        <v>44841</v>
      </c>
      <c r="S754">
        <v>6.98</v>
      </c>
      <c r="T754" s="3">
        <f t="shared" si="81"/>
        <v>4.2227000000000006</v>
      </c>
    </row>
    <row r="755" spans="2:20" x14ac:dyDescent="0.35">
      <c r="B755">
        <f t="shared" si="82"/>
        <v>2022</v>
      </c>
      <c r="C755" s="7">
        <v>44689</v>
      </c>
      <c r="D755">
        <v>54.5</v>
      </c>
      <c r="E755" s="3">
        <f t="shared" si="83"/>
        <v>69.587500000000006</v>
      </c>
      <c r="F755" s="7">
        <v>44720</v>
      </c>
      <c r="G755">
        <v>17.3</v>
      </c>
      <c r="H755" s="3">
        <f t="shared" si="77"/>
        <v>8.4795000000000016</v>
      </c>
      <c r="I755" s="7">
        <v>44750</v>
      </c>
      <c r="J755">
        <v>8.5500000000000007</v>
      </c>
      <c r="K755" s="3">
        <f t="shared" si="78"/>
        <v>-6.9817499999999981</v>
      </c>
      <c r="L755" s="7">
        <v>44781</v>
      </c>
      <c r="M755">
        <v>5.32</v>
      </c>
      <c r="N755" s="3">
        <f t="shared" si="79"/>
        <v>-9.4182000000000006</v>
      </c>
      <c r="O755" s="7">
        <v>44812</v>
      </c>
      <c r="P755">
        <v>8.35</v>
      </c>
      <c r="Q755" s="3">
        <f t="shared" si="80"/>
        <v>0.65524999999999878</v>
      </c>
      <c r="R755" s="7">
        <v>44842</v>
      </c>
      <c r="S755">
        <v>6.45</v>
      </c>
      <c r="T755" s="3">
        <f t="shared" si="81"/>
        <v>3.3667500000000006</v>
      </c>
    </row>
    <row r="756" spans="2:20" x14ac:dyDescent="0.35">
      <c r="B756">
        <f t="shared" si="82"/>
        <v>2022</v>
      </c>
      <c r="C756" s="7">
        <v>44690</v>
      </c>
      <c r="D756">
        <v>49.5</v>
      </c>
      <c r="E756" s="3">
        <f t="shared" si="83"/>
        <v>61.512499999999996</v>
      </c>
      <c r="F756" s="7">
        <v>44721</v>
      </c>
      <c r="G756">
        <v>23.2</v>
      </c>
      <c r="H756" s="3">
        <f t="shared" si="77"/>
        <v>18.007999999999996</v>
      </c>
      <c r="I756" s="7">
        <v>44751</v>
      </c>
      <c r="J756">
        <v>8.9700000000000006</v>
      </c>
      <c r="K756" s="3">
        <f t="shared" si="78"/>
        <v>-6.303449999999998</v>
      </c>
      <c r="L756" s="7">
        <v>44782</v>
      </c>
      <c r="M756">
        <v>5.73</v>
      </c>
      <c r="N756" s="3">
        <f t="shared" si="79"/>
        <v>-8.7560500000000001</v>
      </c>
      <c r="O756" s="7">
        <v>44813</v>
      </c>
      <c r="P756">
        <v>7.42</v>
      </c>
      <c r="Q756" s="3">
        <f t="shared" si="80"/>
        <v>-0.84670000000000023</v>
      </c>
      <c r="R756" s="7">
        <v>44843</v>
      </c>
      <c r="S756">
        <v>6.02</v>
      </c>
      <c r="T756" s="3">
        <f t="shared" si="81"/>
        <v>2.672299999999999</v>
      </c>
    </row>
    <row r="757" spans="2:20" x14ac:dyDescent="0.35">
      <c r="B757">
        <f t="shared" si="82"/>
        <v>2022</v>
      </c>
      <c r="C757" s="7">
        <v>44691</v>
      </c>
      <c r="D757">
        <v>45.8</v>
      </c>
      <c r="E757" s="3">
        <f t="shared" si="83"/>
        <v>55.536999999999999</v>
      </c>
      <c r="F757" s="7">
        <v>44722</v>
      </c>
      <c r="G757">
        <v>25.2</v>
      </c>
      <c r="H757" s="3">
        <f t="shared" si="77"/>
        <v>21.238</v>
      </c>
      <c r="I757" s="7">
        <v>44752</v>
      </c>
      <c r="J757">
        <v>8.58</v>
      </c>
      <c r="K757" s="3">
        <f t="shared" si="78"/>
        <v>-6.9332999999999991</v>
      </c>
      <c r="L757" s="7">
        <v>44783</v>
      </c>
      <c r="M757">
        <v>5.45</v>
      </c>
      <c r="N757" s="3">
        <f t="shared" si="79"/>
        <v>-9.2082500000000014</v>
      </c>
      <c r="O757" s="7">
        <v>44814</v>
      </c>
      <c r="P757">
        <v>7</v>
      </c>
      <c r="Q757" s="3">
        <f t="shared" si="80"/>
        <v>-1.5250000000000004</v>
      </c>
      <c r="R757" s="7">
        <v>44844</v>
      </c>
      <c r="S757">
        <v>5.39</v>
      </c>
      <c r="T757" s="3">
        <f t="shared" si="81"/>
        <v>1.6548499999999988</v>
      </c>
    </row>
    <row r="758" spans="2:20" x14ac:dyDescent="0.35">
      <c r="B758">
        <f t="shared" si="82"/>
        <v>2022</v>
      </c>
      <c r="C758" s="7">
        <v>44692</v>
      </c>
      <c r="D758">
        <v>42.5</v>
      </c>
      <c r="E758" s="3">
        <f t="shared" si="83"/>
        <v>50.207500000000003</v>
      </c>
      <c r="F758" s="7">
        <v>44723</v>
      </c>
      <c r="G758">
        <v>21.9</v>
      </c>
      <c r="H758" s="3">
        <f t="shared" si="77"/>
        <v>15.908499999999997</v>
      </c>
      <c r="I758" s="7">
        <v>44753</v>
      </c>
      <c r="J758">
        <v>8.2799999999999994</v>
      </c>
      <c r="K758" s="3">
        <f t="shared" si="78"/>
        <v>-7.4177999999999997</v>
      </c>
      <c r="L758" s="7">
        <v>44784</v>
      </c>
      <c r="M758">
        <v>5.09</v>
      </c>
      <c r="N758" s="3">
        <f t="shared" si="79"/>
        <v>-9.7896500000000017</v>
      </c>
      <c r="O758" s="7">
        <v>44815</v>
      </c>
      <c r="P758">
        <v>6.54</v>
      </c>
      <c r="Q758" s="3">
        <f t="shared" si="80"/>
        <v>-2.2679000000000009</v>
      </c>
      <c r="R758" s="7">
        <v>44845</v>
      </c>
      <c r="S758">
        <v>5.39</v>
      </c>
      <c r="T758" s="3">
        <f t="shared" si="81"/>
        <v>1.6548499999999988</v>
      </c>
    </row>
    <row r="759" spans="2:20" x14ac:dyDescent="0.35">
      <c r="B759">
        <f t="shared" si="82"/>
        <v>2022</v>
      </c>
      <c r="C759" s="7">
        <v>44693</v>
      </c>
      <c r="D759">
        <v>39.6</v>
      </c>
      <c r="E759" s="3">
        <f t="shared" si="83"/>
        <v>45.524000000000001</v>
      </c>
      <c r="F759" s="7">
        <v>44724</v>
      </c>
      <c r="G759">
        <v>19</v>
      </c>
      <c r="H759" s="3">
        <f t="shared" si="77"/>
        <v>11.224999999999998</v>
      </c>
      <c r="I759" s="7">
        <v>44754</v>
      </c>
      <c r="J759">
        <v>8.08</v>
      </c>
      <c r="K759" s="3">
        <f t="shared" si="78"/>
        <v>-7.7407999999999983</v>
      </c>
      <c r="L759" s="7">
        <v>44785</v>
      </c>
      <c r="M759">
        <v>4.92</v>
      </c>
      <c r="N759" s="3">
        <f t="shared" si="79"/>
        <v>-10.064200000000001</v>
      </c>
      <c r="O759" s="7">
        <v>44816</v>
      </c>
      <c r="P759">
        <v>6.48</v>
      </c>
      <c r="Q759" s="3">
        <f t="shared" si="80"/>
        <v>-2.3647999999999989</v>
      </c>
      <c r="R759" s="7">
        <v>44846</v>
      </c>
      <c r="S759">
        <v>5.55</v>
      </c>
      <c r="T759" s="3">
        <f t="shared" si="81"/>
        <v>1.9132500000000006</v>
      </c>
    </row>
    <row r="760" spans="2:20" x14ac:dyDescent="0.35">
      <c r="B760">
        <f t="shared" si="82"/>
        <v>2022</v>
      </c>
      <c r="C760" s="7">
        <v>44694</v>
      </c>
      <c r="D760">
        <v>36.9</v>
      </c>
      <c r="E760" s="3">
        <f t="shared" si="83"/>
        <v>41.163499999999999</v>
      </c>
      <c r="F760" s="7">
        <v>44725</v>
      </c>
      <c r="G760">
        <v>20.3</v>
      </c>
      <c r="H760" s="3">
        <f t="shared" si="77"/>
        <v>13.3245</v>
      </c>
      <c r="I760" s="7">
        <v>44755</v>
      </c>
      <c r="J760">
        <v>7.75</v>
      </c>
      <c r="K760" s="3">
        <f t="shared" si="78"/>
        <v>-8.2737499999999997</v>
      </c>
      <c r="L760" s="7">
        <v>44786</v>
      </c>
      <c r="M760">
        <v>4.78</v>
      </c>
      <c r="N760" s="3">
        <f t="shared" si="79"/>
        <v>-10.290300000000002</v>
      </c>
      <c r="O760" s="7">
        <v>44817</v>
      </c>
      <c r="P760">
        <v>6.2</v>
      </c>
      <c r="Q760" s="3">
        <f t="shared" si="80"/>
        <v>-2.8170000000000002</v>
      </c>
      <c r="R760" s="7">
        <v>44847</v>
      </c>
      <c r="S760">
        <v>5.7</v>
      </c>
      <c r="T760" s="3">
        <f t="shared" si="81"/>
        <v>2.1555000000000009</v>
      </c>
    </row>
    <row r="761" spans="2:20" x14ac:dyDescent="0.35">
      <c r="B761">
        <f t="shared" si="82"/>
        <v>2022</v>
      </c>
      <c r="C761" s="7">
        <v>44695</v>
      </c>
      <c r="D761">
        <v>35.5</v>
      </c>
      <c r="E761" s="3">
        <f t="shared" si="83"/>
        <v>38.902500000000003</v>
      </c>
      <c r="F761" s="7">
        <v>44726</v>
      </c>
      <c r="G761">
        <v>21.4</v>
      </c>
      <c r="H761" s="3">
        <f t="shared" si="77"/>
        <v>15.100999999999999</v>
      </c>
      <c r="I761" s="7">
        <v>44756</v>
      </c>
      <c r="J761">
        <v>8.3800000000000008</v>
      </c>
      <c r="K761" s="3">
        <f t="shared" si="78"/>
        <v>-7.2562999999999978</v>
      </c>
      <c r="L761" s="7">
        <v>44787</v>
      </c>
      <c r="M761">
        <v>4.76</v>
      </c>
      <c r="N761" s="3">
        <f t="shared" si="79"/>
        <v>-10.322600000000001</v>
      </c>
      <c r="O761" s="7">
        <v>44818</v>
      </c>
      <c r="P761">
        <v>6.01</v>
      </c>
      <c r="Q761" s="3">
        <f t="shared" si="80"/>
        <v>-3.1238500000000009</v>
      </c>
      <c r="R761" s="7">
        <v>44848</v>
      </c>
      <c r="S761">
        <v>8.16</v>
      </c>
      <c r="T761" s="3">
        <f t="shared" si="81"/>
        <v>6.1284000000000001</v>
      </c>
    </row>
    <row r="762" spans="2:20" x14ac:dyDescent="0.35">
      <c r="B762">
        <f t="shared" si="82"/>
        <v>2022</v>
      </c>
      <c r="C762" s="7">
        <v>44696</v>
      </c>
      <c r="D762">
        <v>33.799999999999997</v>
      </c>
      <c r="E762" s="3">
        <f t="shared" si="83"/>
        <v>36.156999999999996</v>
      </c>
      <c r="F762" s="7">
        <v>44727</v>
      </c>
      <c r="G762">
        <v>20.100000000000001</v>
      </c>
      <c r="H762" s="3">
        <f t="shared" si="77"/>
        <v>13.0015</v>
      </c>
      <c r="I762" s="7">
        <v>44757</v>
      </c>
      <c r="J762">
        <v>8.91</v>
      </c>
      <c r="K762" s="3">
        <f t="shared" si="78"/>
        <v>-6.4003499999999995</v>
      </c>
      <c r="L762" s="7">
        <v>44788</v>
      </c>
      <c r="M762">
        <v>4.58</v>
      </c>
      <c r="N762" s="3">
        <f t="shared" si="79"/>
        <v>-10.613300000000002</v>
      </c>
      <c r="O762" s="7">
        <v>44819</v>
      </c>
      <c r="P762">
        <v>5.63</v>
      </c>
      <c r="Q762" s="3">
        <f t="shared" si="80"/>
        <v>-3.7375500000000006</v>
      </c>
      <c r="R762" s="7">
        <v>44849</v>
      </c>
      <c r="S762">
        <v>27.1</v>
      </c>
      <c r="T762" s="3">
        <f t="shared" si="81"/>
        <v>36.716500000000003</v>
      </c>
    </row>
    <row r="763" spans="2:20" x14ac:dyDescent="0.35">
      <c r="B763">
        <f t="shared" si="82"/>
        <v>2022</v>
      </c>
      <c r="C763" s="7">
        <v>44697</v>
      </c>
      <c r="D763">
        <v>35.4</v>
      </c>
      <c r="E763" s="3">
        <f t="shared" si="83"/>
        <v>38.741</v>
      </c>
      <c r="F763" s="7">
        <v>44728</v>
      </c>
      <c r="G763">
        <v>17.5</v>
      </c>
      <c r="H763" s="3">
        <f t="shared" si="77"/>
        <v>8.8024999999999984</v>
      </c>
      <c r="I763" s="7">
        <v>44758</v>
      </c>
      <c r="J763">
        <v>8.25</v>
      </c>
      <c r="K763" s="3">
        <f t="shared" si="78"/>
        <v>-7.4662499999999987</v>
      </c>
      <c r="L763" s="7">
        <v>44789</v>
      </c>
      <c r="M763">
        <v>4.45</v>
      </c>
      <c r="N763" s="3">
        <f t="shared" si="79"/>
        <v>-10.823250000000002</v>
      </c>
      <c r="O763" s="7">
        <v>44820</v>
      </c>
      <c r="P763">
        <v>5.36</v>
      </c>
      <c r="Q763" s="3">
        <f t="shared" si="80"/>
        <v>-4.1736000000000004</v>
      </c>
      <c r="R763" s="7">
        <v>44850</v>
      </c>
      <c r="S763">
        <v>25.6</v>
      </c>
      <c r="T763" s="3">
        <f t="shared" si="81"/>
        <v>34.294000000000004</v>
      </c>
    </row>
    <row r="764" spans="2:20" x14ac:dyDescent="0.35">
      <c r="B764">
        <f t="shared" si="82"/>
        <v>2022</v>
      </c>
      <c r="C764" s="7">
        <v>44698</v>
      </c>
      <c r="D764">
        <v>49.9</v>
      </c>
      <c r="E764" s="3">
        <f t="shared" si="83"/>
        <v>62.158499999999997</v>
      </c>
      <c r="F764" s="7">
        <v>44729</v>
      </c>
      <c r="G764">
        <v>16.399999999999999</v>
      </c>
      <c r="H764" s="3">
        <f t="shared" si="77"/>
        <v>7.0259999999999962</v>
      </c>
      <c r="I764" s="7">
        <v>44759</v>
      </c>
      <c r="J764">
        <v>7.81</v>
      </c>
      <c r="K764" s="3">
        <f t="shared" si="78"/>
        <v>-8.17685</v>
      </c>
      <c r="L764" s="7">
        <v>44790</v>
      </c>
      <c r="M764">
        <v>11.7</v>
      </c>
      <c r="N764" s="3">
        <f t="shared" si="79"/>
        <v>0.88549999999999685</v>
      </c>
      <c r="O764" s="7">
        <v>44821</v>
      </c>
      <c r="P764">
        <v>5.07</v>
      </c>
      <c r="Q764" s="3">
        <f t="shared" si="80"/>
        <v>-4.6419499999999996</v>
      </c>
      <c r="R764" s="7">
        <v>44851</v>
      </c>
      <c r="S764">
        <v>21.1</v>
      </c>
      <c r="T764" s="3">
        <f t="shared" si="81"/>
        <v>27.026500000000002</v>
      </c>
    </row>
    <row r="765" spans="2:20" x14ac:dyDescent="0.35">
      <c r="B765">
        <f t="shared" si="82"/>
        <v>2022</v>
      </c>
      <c r="C765" s="7">
        <v>44699</v>
      </c>
      <c r="D765">
        <v>49</v>
      </c>
      <c r="E765" s="3">
        <f t="shared" si="83"/>
        <v>60.705000000000005</v>
      </c>
      <c r="F765" s="7">
        <v>44730</v>
      </c>
      <c r="G765">
        <v>15.9</v>
      </c>
      <c r="H765" s="3">
        <f t="shared" si="77"/>
        <v>6.2184999999999988</v>
      </c>
      <c r="I765" s="7">
        <v>44760</v>
      </c>
      <c r="J765">
        <v>7.84</v>
      </c>
      <c r="K765" s="3">
        <f t="shared" si="78"/>
        <v>-8.1283999999999992</v>
      </c>
      <c r="L765" s="7">
        <v>44791</v>
      </c>
      <c r="M765">
        <v>15</v>
      </c>
      <c r="N765" s="3">
        <f t="shared" si="79"/>
        <v>6.2149999999999999</v>
      </c>
      <c r="O765" s="7">
        <v>44822</v>
      </c>
      <c r="P765">
        <v>5.63</v>
      </c>
      <c r="Q765" s="3">
        <f t="shared" si="80"/>
        <v>-3.7375500000000006</v>
      </c>
      <c r="R765" s="7">
        <v>44852</v>
      </c>
      <c r="S765">
        <v>27.1</v>
      </c>
      <c r="T765" s="3">
        <f t="shared" si="81"/>
        <v>36.716500000000003</v>
      </c>
    </row>
    <row r="766" spans="2:20" x14ac:dyDescent="0.35">
      <c r="B766">
        <f t="shared" si="82"/>
        <v>2022</v>
      </c>
      <c r="C766" s="7">
        <v>44700</v>
      </c>
      <c r="D766">
        <v>43.6</v>
      </c>
      <c r="E766" s="3">
        <f t="shared" si="83"/>
        <v>51.984000000000002</v>
      </c>
      <c r="F766" s="7">
        <v>44731</v>
      </c>
      <c r="G766">
        <v>16.8</v>
      </c>
      <c r="H766" s="3">
        <f t="shared" si="77"/>
        <v>7.6720000000000006</v>
      </c>
      <c r="I766" s="7">
        <v>44761</v>
      </c>
      <c r="J766">
        <v>31.3</v>
      </c>
      <c r="K766" s="3">
        <f t="shared" si="78"/>
        <v>29.759500000000003</v>
      </c>
      <c r="L766" s="7">
        <v>44792</v>
      </c>
      <c r="M766">
        <v>9.69</v>
      </c>
      <c r="N766" s="3">
        <f t="shared" si="79"/>
        <v>-2.3606500000000032</v>
      </c>
      <c r="O766" s="7">
        <v>44823</v>
      </c>
      <c r="P766">
        <v>6.39</v>
      </c>
      <c r="Q766" s="3">
        <f t="shared" si="80"/>
        <v>-2.5101500000000012</v>
      </c>
      <c r="R766" s="7">
        <v>44853</v>
      </c>
      <c r="S766">
        <v>118</v>
      </c>
      <c r="T766" s="3">
        <f t="shared" si="81"/>
        <v>183.51999999999998</v>
      </c>
    </row>
    <row r="767" spans="2:20" x14ac:dyDescent="0.35">
      <c r="B767">
        <f t="shared" si="82"/>
        <v>2022</v>
      </c>
      <c r="C767" s="7">
        <v>44701</v>
      </c>
      <c r="D767">
        <v>41.5</v>
      </c>
      <c r="E767" s="3">
        <f t="shared" si="83"/>
        <v>48.592499999999994</v>
      </c>
      <c r="F767" s="7">
        <v>44732</v>
      </c>
      <c r="G767">
        <v>18.399999999999999</v>
      </c>
      <c r="H767" s="3">
        <f t="shared" si="77"/>
        <v>10.255999999999997</v>
      </c>
      <c r="I767" s="7">
        <v>44762</v>
      </c>
      <c r="J767">
        <v>21.2</v>
      </c>
      <c r="K767" s="3">
        <f t="shared" si="78"/>
        <v>13.448</v>
      </c>
      <c r="L767" s="7">
        <v>44793</v>
      </c>
      <c r="M767">
        <v>8.14</v>
      </c>
      <c r="N767" s="3">
        <f t="shared" si="79"/>
        <v>-4.863900000000001</v>
      </c>
      <c r="O767" s="7">
        <v>44824</v>
      </c>
      <c r="P767">
        <v>22.1</v>
      </c>
      <c r="Q767" s="3">
        <f t="shared" si="80"/>
        <v>22.861500000000007</v>
      </c>
      <c r="R767" s="7">
        <v>44854</v>
      </c>
      <c r="S767">
        <v>133</v>
      </c>
      <c r="T767" s="3">
        <f t="shared" si="81"/>
        <v>207.74499999999998</v>
      </c>
    </row>
    <row r="768" spans="2:20" x14ac:dyDescent="0.35">
      <c r="B768">
        <f t="shared" si="82"/>
        <v>2022</v>
      </c>
      <c r="C768" s="7">
        <v>44702</v>
      </c>
      <c r="D768">
        <v>37.700000000000003</v>
      </c>
      <c r="E768" s="3">
        <f t="shared" si="83"/>
        <v>42.455500000000008</v>
      </c>
      <c r="F768" s="7">
        <v>44733</v>
      </c>
      <c r="G768">
        <v>16.399999999999999</v>
      </c>
      <c r="H768" s="3">
        <f t="shared" si="77"/>
        <v>7.0259999999999962</v>
      </c>
      <c r="I768" s="7">
        <v>44763</v>
      </c>
      <c r="J768">
        <v>16.399999999999999</v>
      </c>
      <c r="K768" s="3">
        <f t="shared" si="78"/>
        <v>5.695999999999998</v>
      </c>
      <c r="L768" s="7">
        <v>44794</v>
      </c>
      <c r="M768">
        <v>7.23</v>
      </c>
      <c r="N768" s="3">
        <f t="shared" si="79"/>
        <v>-6.3335500000000007</v>
      </c>
      <c r="O768" s="7">
        <v>44825</v>
      </c>
      <c r="P768">
        <v>23.5</v>
      </c>
      <c r="Q768" s="3">
        <f t="shared" si="80"/>
        <v>25.122500000000002</v>
      </c>
      <c r="R768" s="7">
        <v>44855</v>
      </c>
      <c r="S768">
        <v>110</v>
      </c>
      <c r="T768" s="3">
        <f t="shared" si="81"/>
        <v>170.6</v>
      </c>
    </row>
    <row r="769" spans="2:20" x14ac:dyDescent="0.35">
      <c r="B769">
        <f t="shared" si="82"/>
        <v>2022</v>
      </c>
      <c r="C769" s="7">
        <v>44703</v>
      </c>
      <c r="D769">
        <v>35.9</v>
      </c>
      <c r="E769" s="3">
        <f t="shared" si="83"/>
        <v>39.548499999999997</v>
      </c>
      <c r="F769" s="7">
        <v>44734</v>
      </c>
      <c r="G769">
        <v>14.2</v>
      </c>
      <c r="H769" s="3">
        <f t="shared" si="77"/>
        <v>3.472999999999999</v>
      </c>
      <c r="I769" s="7">
        <v>44764</v>
      </c>
      <c r="J769">
        <v>14.1</v>
      </c>
      <c r="K769" s="3">
        <f t="shared" si="78"/>
        <v>1.9815000000000005</v>
      </c>
      <c r="L769" s="7">
        <v>44795</v>
      </c>
      <c r="M769">
        <v>6.72</v>
      </c>
      <c r="N769" s="3">
        <f t="shared" si="79"/>
        <v>-7.1572000000000013</v>
      </c>
      <c r="O769" s="7">
        <v>44826</v>
      </c>
      <c r="P769">
        <v>48.8</v>
      </c>
      <c r="Q769" s="3">
        <f t="shared" si="80"/>
        <v>65.981999999999999</v>
      </c>
      <c r="R769" s="7">
        <v>44856</v>
      </c>
      <c r="S769">
        <v>80.2</v>
      </c>
      <c r="T769" s="3">
        <f t="shared" si="81"/>
        <v>122.473</v>
      </c>
    </row>
    <row r="770" spans="2:20" x14ac:dyDescent="0.35">
      <c r="B770">
        <f t="shared" si="82"/>
        <v>2022</v>
      </c>
      <c r="C770" s="7">
        <v>44704</v>
      </c>
      <c r="D770">
        <v>34.9</v>
      </c>
      <c r="E770" s="3">
        <f t="shared" si="83"/>
        <v>37.933499999999995</v>
      </c>
      <c r="F770" s="7">
        <v>44735</v>
      </c>
      <c r="G770">
        <v>12.1</v>
      </c>
      <c r="H770" s="3">
        <f t="shared" si="77"/>
        <v>8.1499999999998352E-2</v>
      </c>
      <c r="I770" s="7">
        <v>44765</v>
      </c>
      <c r="J770">
        <v>12.2</v>
      </c>
      <c r="K770" s="3">
        <f t="shared" si="78"/>
        <v>-1.0869999999999997</v>
      </c>
      <c r="L770" s="7">
        <v>44796</v>
      </c>
      <c r="M770">
        <v>13.3</v>
      </c>
      <c r="N770" s="3">
        <f t="shared" si="79"/>
        <v>3.4695</v>
      </c>
      <c r="O770" s="7">
        <v>44827</v>
      </c>
      <c r="P770">
        <v>81.900000000000006</v>
      </c>
      <c r="Q770" s="3">
        <f t="shared" si="80"/>
        <v>119.43850000000002</v>
      </c>
      <c r="R770" s="7">
        <v>44857</v>
      </c>
      <c r="S770">
        <v>60.3</v>
      </c>
      <c r="T770" s="3">
        <f t="shared" si="81"/>
        <v>90.334499999999991</v>
      </c>
    </row>
    <row r="771" spans="2:20" x14ac:dyDescent="0.35">
      <c r="B771">
        <f t="shared" si="82"/>
        <v>2022</v>
      </c>
      <c r="C771" s="7">
        <v>44705</v>
      </c>
      <c r="D771">
        <v>30.6</v>
      </c>
      <c r="E771" s="3">
        <f t="shared" si="83"/>
        <v>30.989000000000004</v>
      </c>
      <c r="F771" s="7">
        <v>44736</v>
      </c>
      <c r="G771">
        <v>11.3</v>
      </c>
      <c r="H771" s="3">
        <f t="shared" si="77"/>
        <v>-1.2104999999999997</v>
      </c>
      <c r="I771" s="7">
        <v>44766</v>
      </c>
      <c r="J771">
        <v>10.7</v>
      </c>
      <c r="K771" s="3">
        <f t="shared" si="78"/>
        <v>-3.5094999999999992</v>
      </c>
      <c r="L771" s="7">
        <v>44797</v>
      </c>
      <c r="M771">
        <v>10.4</v>
      </c>
      <c r="N771" s="3">
        <f t="shared" si="79"/>
        <v>-1.2140000000000022</v>
      </c>
      <c r="O771" s="7">
        <v>44828</v>
      </c>
      <c r="P771">
        <v>62.3</v>
      </c>
      <c r="Q771" s="3">
        <f t="shared" si="80"/>
        <v>87.784499999999994</v>
      </c>
      <c r="R771" s="7">
        <v>44858</v>
      </c>
      <c r="S771">
        <v>54.4</v>
      </c>
      <c r="T771" s="3">
        <f t="shared" si="81"/>
        <v>80.805999999999997</v>
      </c>
    </row>
    <row r="772" spans="2:20" x14ac:dyDescent="0.35">
      <c r="B772">
        <f t="shared" si="82"/>
        <v>2022</v>
      </c>
      <c r="C772" s="7">
        <v>44706</v>
      </c>
      <c r="D772">
        <v>27.6</v>
      </c>
      <c r="E772" s="3">
        <f t="shared" si="83"/>
        <v>26.144000000000005</v>
      </c>
      <c r="F772" s="7">
        <v>44737</v>
      </c>
      <c r="G772">
        <v>10.9</v>
      </c>
      <c r="H772" s="3">
        <f t="shared" ref="H772:H809" si="84">IF(ISBLANK(G772),"",(G772*H$3)+H$2)</f>
        <v>-1.8565000000000005</v>
      </c>
      <c r="I772" s="7">
        <v>44767</v>
      </c>
      <c r="J772">
        <v>9.7799999999999994</v>
      </c>
      <c r="K772" s="3">
        <f t="shared" ref="K772:K809" si="85">IF(ISBLANK(J772),"",(J772*K$3)+K$2)</f>
        <v>-4.9953000000000003</v>
      </c>
      <c r="L772" s="7">
        <v>44798</v>
      </c>
      <c r="M772">
        <v>8.8699999999999992</v>
      </c>
      <c r="N772" s="3">
        <f t="shared" ref="N772:N809" si="86">IF(ISBLANK(M772),"",(M772*N$3)+N$2)</f>
        <v>-3.6849500000000024</v>
      </c>
      <c r="O772" s="7">
        <v>44829</v>
      </c>
      <c r="P772">
        <v>44.3</v>
      </c>
      <c r="Q772" s="3">
        <f t="shared" ref="Q772:Q809" si="87">IF(ISBLANK(P772),"",(P772*Q$3)+Q$2)</f>
        <v>58.714500000000001</v>
      </c>
      <c r="R772" s="7">
        <v>44859</v>
      </c>
      <c r="S772">
        <v>104</v>
      </c>
      <c r="T772" s="3">
        <f t="shared" ref="T772:T809" si="88">IF(ISBLANK(S772),"",(S772*T$3)+T$2)</f>
        <v>160.91</v>
      </c>
    </row>
    <row r="773" spans="2:20" x14ac:dyDescent="0.35">
      <c r="B773">
        <f t="shared" ref="B773:B809" si="89">YEAR(L773)</f>
        <v>2022</v>
      </c>
      <c r="C773" s="7">
        <v>44707</v>
      </c>
      <c r="D773">
        <v>25.3</v>
      </c>
      <c r="E773" s="3">
        <f t="shared" ref="E773:E809" si="90">IF(ISBLANK(D773),"",(D773*E$3)+E$2)</f>
        <v>22.429500000000004</v>
      </c>
      <c r="F773" s="7">
        <v>44738</v>
      </c>
      <c r="G773">
        <v>9.9499999999999993</v>
      </c>
      <c r="H773" s="3">
        <f t="shared" si="84"/>
        <v>-3.3907500000000006</v>
      </c>
      <c r="I773" s="7">
        <v>44768</v>
      </c>
      <c r="J773">
        <v>9.33</v>
      </c>
      <c r="K773" s="3">
        <f t="shared" si="85"/>
        <v>-5.7220499999999994</v>
      </c>
      <c r="L773" s="7">
        <v>44799</v>
      </c>
      <c r="M773">
        <v>8.92</v>
      </c>
      <c r="N773" s="3">
        <f t="shared" si="86"/>
        <v>-3.6042000000000023</v>
      </c>
      <c r="O773" s="7">
        <v>44830</v>
      </c>
      <c r="P773">
        <v>39.9</v>
      </c>
      <c r="Q773" s="3">
        <f t="shared" si="87"/>
        <v>51.608499999999992</v>
      </c>
      <c r="R773" s="7">
        <v>44860</v>
      </c>
      <c r="S773">
        <v>131</v>
      </c>
      <c r="T773" s="3">
        <f t="shared" si="88"/>
        <v>204.51499999999999</v>
      </c>
    </row>
    <row r="774" spans="2:20" x14ac:dyDescent="0.35">
      <c r="B774">
        <f t="shared" si="89"/>
        <v>2022</v>
      </c>
      <c r="C774" s="7">
        <v>44708</v>
      </c>
      <c r="D774">
        <v>23.9</v>
      </c>
      <c r="E774" s="3">
        <f t="shared" si="90"/>
        <v>20.168499999999995</v>
      </c>
      <c r="F774" s="7">
        <v>44739</v>
      </c>
      <c r="G774">
        <v>8.93</v>
      </c>
      <c r="H774" s="3">
        <f t="shared" si="84"/>
        <v>-5.0380500000000019</v>
      </c>
      <c r="I774" s="7">
        <v>44769</v>
      </c>
      <c r="J774">
        <v>8.4700000000000006</v>
      </c>
      <c r="K774" s="3">
        <f t="shared" si="85"/>
        <v>-7.110949999999999</v>
      </c>
      <c r="L774" s="7">
        <v>44800</v>
      </c>
      <c r="M774">
        <v>8.67</v>
      </c>
      <c r="N774" s="3">
        <f t="shared" si="86"/>
        <v>-4.007950000000001</v>
      </c>
      <c r="O774" s="7">
        <v>44831</v>
      </c>
      <c r="P774">
        <v>33.1</v>
      </c>
      <c r="Q774" s="3">
        <f t="shared" si="87"/>
        <v>40.626500000000007</v>
      </c>
      <c r="R774" s="7">
        <v>44861</v>
      </c>
      <c r="S774">
        <v>190</v>
      </c>
      <c r="T774" s="3">
        <f t="shared" si="88"/>
        <v>299.8</v>
      </c>
    </row>
    <row r="775" spans="2:20" x14ac:dyDescent="0.35">
      <c r="B775">
        <f t="shared" si="89"/>
        <v>2022</v>
      </c>
      <c r="C775" s="7">
        <v>44709</v>
      </c>
      <c r="D775">
        <v>23.4</v>
      </c>
      <c r="E775" s="3">
        <f t="shared" si="90"/>
        <v>19.360999999999997</v>
      </c>
      <c r="F775" s="7">
        <v>44740</v>
      </c>
      <c r="G775">
        <v>9.66</v>
      </c>
      <c r="H775" s="3">
        <f t="shared" si="84"/>
        <v>-3.8591000000000015</v>
      </c>
      <c r="I775" s="7">
        <v>44770</v>
      </c>
      <c r="J775">
        <v>8.15</v>
      </c>
      <c r="K775" s="3">
        <f t="shared" si="85"/>
        <v>-7.6277499999999989</v>
      </c>
      <c r="L775" s="7">
        <v>44801</v>
      </c>
      <c r="M775">
        <v>7.79</v>
      </c>
      <c r="N775" s="3">
        <f t="shared" si="86"/>
        <v>-5.4291500000000017</v>
      </c>
      <c r="O775" s="7">
        <v>44832</v>
      </c>
      <c r="P775">
        <v>26.4</v>
      </c>
      <c r="Q775" s="3">
        <f t="shared" si="87"/>
        <v>29.805999999999997</v>
      </c>
      <c r="R775" s="7">
        <v>44862</v>
      </c>
      <c r="S775">
        <v>165</v>
      </c>
      <c r="T775" s="3">
        <f t="shared" si="88"/>
        <v>259.42500000000001</v>
      </c>
    </row>
    <row r="776" spans="2:20" x14ac:dyDescent="0.35">
      <c r="B776">
        <f t="shared" si="89"/>
        <v>2022</v>
      </c>
      <c r="C776" s="7">
        <v>44710</v>
      </c>
      <c r="D776">
        <v>24.8</v>
      </c>
      <c r="E776" s="3">
        <f t="shared" si="90"/>
        <v>21.622</v>
      </c>
      <c r="F776" s="7">
        <v>44741</v>
      </c>
      <c r="G776">
        <v>9.26</v>
      </c>
      <c r="H776" s="3">
        <f t="shared" si="84"/>
        <v>-4.5051000000000005</v>
      </c>
      <c r="I776" s="7">
        <v>44771</v>
      </c>
      <c r="J776">
        <v>7.57</v>
      </c>
      <c r="K776" s="3">
        <f t="shared" si="85"/>
        <v>-8.564449999999999</v>
      </c>
      <c r="L776" s="7">
        <v>44802</v>
      </c>
      <c r="M776">
        <v>7.27</v>
      </c>
      <c r="N776" s="3">
        <f t="shared" si="86"/>
        <v>-6.268950000000002</v>
      </c>
      <c r="O776" s="7">
        <v>44833</v>
      </c>
      <c r="P776">
        <v>20.3</v>
      </c>
      <c r="Q776" s="3">
        <f t="shared" si="87"/>
        <v>19.954500000000003</v>
      </c>
      <c r="R776" s="7">
        <v>44863</v>
      </c>
      <c r="S776">
        <v>125</v>
      </c>
      <c r="T776" s="3">
        <f t="shared" si="88"/>
        <v>194.82499999999999</v>
      </c>
    </row>
    <row r="777" spans="2:20" x14ac:dyDescent="0.35">
      <c r="B777">
        <f t="shared" si="89"/>
        <v>2022</v>
      </c>
      <c r="C777" s="7">
        <v>44711</v>
      </c>
      <c r="D777">
        <v>22.3</v>
      </c>
      <c r="E777" s="3">
        <f t="shared" si="90"/>
        <v>17.584499999999998</v>
      </c>
      <c r="F777" s="7">
        <v>44742</v>
      </c>
      <c r="G777">
        <v>8.82</v>
      </c>
      <c r="H777" s="3">
        <f t="shared" si="84"/>
        <v>-5.2157</v>
      </c>
      <c r="I777" s="7">
        <v>44772</v>
      </c>
      <c r="J777">
        <v>7.47</v>
      </c>
      <c r="K777" s="3">
        <f t="shared" si="85"/>
        <v>-8.7259499999999992</v>
      </c>
      <c r="L777" s="7">
        <v>44803</v>
      </c>
      <c r="M777">
        <v>7.25</v>
      </c>
      <c r="N777" s="3">
        <f t="shared" si="86"/>
        <v>-6.3012500000000014</v>
      </c>
      <c r="O777" s="7">
        <v>44834</v>
      </c>
      <c r="P777">
        <v>15.5</v>
      </c>
      <c r="Q777" s="3">
        <f t="shared" si="87"/>
        <v>12.202499999999999</v>
      </c>
      <c r="R777" s="7">
        <v>44864</v>
      </c>
      <c r="S777">
        <v>94.7</v>
      </c>
      <c r="T777" s="3">
        <f t="shared" si="88"/>
        <v>145.8905</v>
      </c>
    </row>
    <row r="778" spans="2:20" x14ac:dyDescent="0.35">
      <c r="B778">
        <f t="shared" si="89"/>
        <v>2022</v>
      </c>
      <c r="C778" s="7">
        <v>44712</v>
      </c>
      <c r="D778">
        <v>28.1</v>
      </c>
      <c r="E778" s="3">
        <f t="shared" si="90"/>
        <v>26.951500000000003</v>
      </c>
      <c r="H778" s="3" t="str">
        <f t="shared" si="84"/>
        <v/>
      </c>
      <c r="I778" s="7">
        <v>44773</v>
      </c>
      <c r="J778">
        <v>7.06</v>
      </c>
      <c r="K778" s="3">
        <f t="shared" si="85"/>
        <v>-9.3880999999999997</v>
      </c>
      <c r="L778" s="7">
        <v>44804</v>
      </c>
      <c r="M778">
        <v>18.5</v>
      </c>
      <c r="N778" s="3">
        <f t="shared" si="86"/>
        <v>11.8675</v>
      </c>
      <c r="Q778" s="3" t="str">
        <f t="shared" si="87"/>
        <v/>
      </c>
      <c r="R778" s="7">
        <v>44865</v>
      </c>
      <c r="S778">
        <v>73.7</v>
      </c>
      <c r="T778" s="3">
        <f t="shared" si="88"/>
        <v>111.97550000000001</v>
      </c>
    </row>
    <row r="779" spans="2:20" x14ac:dyDescent="0.35">
      <c r="B779">
        <f t="shared" si="89"/>
        <v>2023</v>
      </c>
      <c r="C779" s="7">
        <v>45047</v>
      </c>
      <c r="D779">
        <v>80.099999999999994</v>
      </c>
      <c r="E779" s="3">
        <f t="shared" si="90"/>
        <v>110.93149999999997</v>
      </c>
      <c r="F779" s="7">
        <v>45078</v>
      </c>
      <c r="G779">
        <v>15.1</v>
      </c>
      <c r="H779" s="3">
        <f t="shared" si="84"/>
        <v>4.9264999999999972</v>
      </c>
      <c r="I779" s="7">
        <v>45108</v>
      </c>
      <c r="J779">
        <v>46.3</v>
      </c>
      <c r="K779" s="3">
        <f t="shared" si="85"/>
        <v>53.98449999999999</v>
      </c>
      <c r="L779" s="7">
        <v>45139</v>
      </c>
      <c r="M779">
        <v>23.2</v>
      </c>
      <c r="N779" s="3">
        <f t="shared" si="86"/>
        <v>19.457999999999995</v>
      </c>
      <c r="O779" s="7">
        <v>45170</v>
      </c>
      <c r="P779">
        <v>30.5</v>
      </c>
      <c r="Q779" s="3">
        <f t="shared" si="87"/>
        <v>36.427500000000002</v>
      </c>
      <c r="R779" s="7">
        <v>45200</v>
      </c>
      <c r="S779">
        <v>39.200000000000003</v>
      </c>
      <c r="T779" s="3">
        <f t="shared" si="88"/>
        <v>56.25800000000001</v>
      </c>
    </row>
    <row r="780" spans="2:20" x14ac:dyDescent="0.35">
      <c r="B780">
        <f t="shared" si="89"/>
        <v>2023</v>
      </c>
      <c r="C780" s="7">
        <v>45048</v>
      </c>
      <c r="D780">
        <v>123</v>
      </c>
      <c r="E780" s="3">
        <f t="shared" si="90"/>
        <v>180.215</v>
      </c>
      <c r="F780" s="7">
        <v>45079</v>
      </c>
      <c r="G780">
        <v>13.8</v>
      </c>
      <c r="H780" s="3">
        <f t="shared" si="84"/>
        <v>2.8270000000000017</v>
      </c>
      <c r="I780" s="7">
        <v>45109</v>
      </c>
      <c r="J780">
        <v>47.5</v>
      </c>
      <c r="K780" s="3">
        <f t="shared" si="85"/>
        <v>55.922500000000007</v>
      </c>
      <c r="L780" s="7">
        <v>45140</v>
      </c>
      <c r="M780">
        <v>21.9</v>
      </c>
      <c r="N780" s="3">
        <f t="shared" si="86"/>
        <v>17.358499999999996</v>
      </c>
      <c r="O780" s="7">
        <v>45171</v>
      </c>
      <c r="P780">
        <v>24.7</v>
      </c>
      <c r="Q780" s="3">
        <f t="shared" si="87"/>
        <v>27.060499999999998</v>
      </c>
      <c r="R780" s="7">
        <v>45201</v>
      </c>
      <c r="S780">
        <v>37</v>
      </c>
      <c r="T780" s="3">
        <f t="shared" si="88"/>
        <v>52.705000000000005</v>
      </c>
    </row>
    <row r="781" spans="2:20" x14ac:dyDescent="0.35">
      <c r="B781">
        <f t="shared" si="89"/>
        <v>2023</v>
      </c>
      <c r="C781" s="7">
        <v>45049</v>
      </c>
      <c r="D781">
        <v>116</v>
      </c>
      <c r="E781" s="3">
        <f t="shared" si="90"/>
        <v>168.91</v>
      </c>
      <c r="F781" s="7">
        <v>45080</v>
      </c>
      <c r="G781">
        <v>14.1</v>
      </c>
      <c r="H781" s="3">
        <f t="shared" si="84"/>
        <v>3.3114999999999988</v>
      </c>
      <c r="I781" s="7">
        <v>45110</v>
      </c>
      <c r="J781">
        <v>140</v>
      </c>
      <c r="K781" s="3">
        <f t="shared" si="85"/>
        <v>205.31</v>
      </c>
      <c r="L781" s="7">
        <v>45141</v>
      </c>
      <c r="M781">
        <v>20.399999999999999</v>
      </c>
      <c r="N781" s="3">
        <f t="shared" si="86"/>
        <v>14.935999999999996</v>
      </c>
      <c r="O781" s="7">
        <v>45172</v>
      </c>
      <c r="P781">
        <v>22</v>
      </c>
      <c r="Q781" s="3">
        <f t="shared" si="87"/>
        <v>22.700000000000003</v>
      </c>
      <c r="R781" s="7">
        <v>45202</v>
      </c>
      <c r="S781">
        <v>34.5</v>
      </c>
      <c r="T781" s="3">
        <f t="shared" si="88"/>
        <v>48.667500000000004</v>
      </c>
    </row>
    <row r="782" spans="2:20" x14ac:dyDescent="0.35">
      <c r="B782">
        <f t="shared" si="89"/>
        <v>2023</v>
      </c>
      <c r="C782" s="7">
        <v>45050</v>
      </c>
      <c r="D782">
        <v>95.5</v>
      </c>
      <c r="E782" s="3">
        <f t="shared" si="90"/>
        <v>135.80249999999998</v>
      </c>
      <c r="F782" s="7">
        <v>45081</v>
      </c>
      <c r="G782">
        <v>22.5</v>
      </c>
      <c r="H782" s="3">
        <f t="shared" si="84"/>
        <v>16.877499999999998</v>
      </c>
      <c r="I782" s="7">
        <v>45111</v>
      </c>
      <c r="J782">
        <v>161</v>
      </c>
      <c r="K782" s="3">
        <f t="shared" si="85"/>
        <v>239.22499999999999</v>
      </c>
      <c r="L782" s="7">
        <v>45142</v>
      </c>
      <c r="M782">
        <v>19.899999999999999</v>
      </c>
      <c r="N782" s="3">
        <f t="shared" si="86"/>
        <v>14.128499999999999</v>
      </c>
      <c r="O782" s="7">
        <v>45173</v>
      </c>
      <c r="P782">
        <v>20.399999999999999</v>
      </c>
      <c r="Q782" s="3">
        <f t="shared" si="87"/>
        <v>20.116</v>
      </c>
      <c r="R782" s="7">
        <v>45203</v>
      </c>
      <c r="S782">
        <v>32.5</v>
      </c>
      <c r="T782" s="3">
        <f t="shared" si="88"/>
        <v>45.4375</v>
      </c>
    </row>
    <row r="783" spans="2:20" x14ac:dyDescent="0.35">
      <c r="B783">
        <f t="shared" si="89"/>
        <v>2023</v>
      </c>
      <c r="C783" s="7">
        <v>45051</v>
      </c>
      <c r="D783">
        <v>78.5</v>
      </c>
      <c r="E783" s="3">
        <f t="shared" si="90"/>
        <v>108.3475</v>
      </c>
      <c r="F783" s="7">
        <v>45082</v>
      </c>
      <c r="G783">
        <v>55.1</v>
      </c>
      <c r="H783" s="3">
        <f t="shared" si="84"/>
        <v>69.526499999999999</v>
      </c>
      <c r="I783" s="7">
        <v>45112</v>
      </c>
      <c r="J783">
        <v>141</v>
      </c>
      <c r="K783" s="3">
        <f t="shared" si="85"/>
        <v>206.92500000000001</v>
      </c>
      <c r="L783" s="7">
        <v>45143</v>
      </c>
      <c r="M783">
        <v>21.3</v>
      </c>
      <c r="N783" s="3">
        <f t="shared" si="86"/>
        <v>16.389500000000002</v>
      </c>
      <c r="O783" s="7">
        <v>45174</v>
      </c>
      <c r="P783">
        <v>18.899999999999999</v>
      </c>
      <c r="Q783" s="3">
        <f t="shared" si="87"/>
        <v>17.6935</v>
      </c>
      <c r="R783" s="7">
        <v>45204</v>
      </c>
      <c r="S783">
        <v>31</v>
      </c>
      <c r="T783" s="3">
        <f t="shared" si="88"/>
        <v>43.015000000000001</v>
      </c>
    </row>
    <row r="784" spans="2:20" x14ac:dyDescent="0.35">
      <c r="B784">
        <f t="shared" si="89"/>
        <v>2023</v>
      </c>
      <c r="C784" s="7">
        <v>45052</v>
      </c>
      <c r="D784">
        <v>64.5</v>
      </c>
      <c r="E784" s="3">
        <f t="shared" si="90"/>
        <v>85.737500000000011</v>
      </c>
      <c r="F784" s="7">
        <v>45083</v>
      </c>
      <c r="G784">
        <v>86.9</v>
      </c>
      <c r="H784" s="3">
        <f t="shared" si="84"/>
        <v>120.8835</v>
      </c>
      <c r="I784" s="7">
        <v>45113</v>
      </c>
      <c r="J784">
        <v>120</v>
      </c>
      <c r="K784" s="3">
        <f t="shared" si="85"/>
        <v>173.01000000000002</v>
      </c>
      <c r="L784" s="7">
        <v>45144</v>
      </c>
      <c r="M784">
        <v>19.899999999999999</v>
      </c>
      <c r="N784" s="3">
        <f t="shared" si="86"/>
        <v>14.128499999999999</v>
      </c>
      <c r="O784" s="7">
        <v>45175</v>
      </c>
      <c r="P784">
        <v>17.7</v>
      </c>
      <c r="Q784" s="3">
        <f t="shared" si="87"/>
        <v>15.7555</v>
      </c>
      <c r="R784" s="7">
        <v>45205</v>
      </c>
      <c r="S784">
        <v>30.4</v>
      </c>
      <c r="T784" s="3">
        <f t="shared" si="88"/>
        <v>42.045999999999999</v>
      </c>
    </row>
    <row r="785" spans="2:20" x14ac:dyDescent="0.35">
      <c r="B785">
        <f t="shared" si="89"/>
        <v>2023</v>
      </c>
      <c r="C785" s="7">
        <v>45053</v>
      </c>
      <c r="D785">
        <v>54.5</v>
      </c>
      <c r="E785" s="3">
        <f t="shared" si="90"/>
        <v>69.587500000000006</v>
      </c>
      <c r="F785" s="7">
        <v>45084</v>
      </c>
      <c r="G785">
        <v>106</v>
      </c>
      <c r="H785" s="3">
        <f t="shared" si="84"/>
        <v>151.72999999999999</v>
      </c>
      <c r="I785" s="7">
        <v>45114</v>
      </c>
      <c r="J785">
        <v>88.5</v>
      </c>
      <c r="K785" s="3">
        <f t="shared" si="85"/>
        <v>122.13750000000002</v>
      </c>
      <c r="L785" s="7">
        <v>45145</v>
      </c>
      <c r="M785">
        <v>18.2</v>
      </c>
      <c r="N785" s="3">
        <f t="shared" si="86"/>
        <v>11.382999999999996</v>
      </c>
      <c r="O785" s="7">
        <v>45176</v>
      </c>
      <c r="P785">
        <v>16.5</v>
      </c>
      <c r="Q785" s="3">
        <f t="shared" si="87"/>
        <v>13.817500000000001</v>
      </c>
      <c r="R785" s="7">
        <v>45206</v>
      </c>
      <c r="S785">
        <v>31.9</v>
      </c>
      <c r="T785" s="3">
        <f t="shared" si="88"/>
        <v>44.468499999999999</v>
      </c>
    </row>
    <row r="786" spans="2:20" x14ac:dyDescent="0.35">
      <c r="B786">
        <f t="shared" si="89"/>
        <v>2023</v>
      </c>
      <c r="C786" s="7">
        <v>45054</v>
      </c>
      <c r="D786">
        <v>47.7</v>
      </c>
      <c r="E786" s="3">
        <f t="shared" si="90"/>
        <v>58.605499999999999</v>
      </c>
      <c r="F786" s="7">
        <v>45085</v>
      </c>
      <c r="G786">
        <v>99</v>
      </c>
      <c r="H786" s="3">
        <f t="shared" si="84"/>
        <v>140.42499999999998</v>
      </c>
      <c r="I786" s="7">
        <v>45115</v>
      </c>
      <c r="J786">
        <v>65.8</v>
      </c>
      <c r="K786" s="3">
        <f t="shared" si="85"/>
        <v>85.477000000000004</v>
      </c>
      <c r="L786" s="7">
        <v>45146</v>
      </c>
      <c r="M786">
        <v>17.899999999999999</v>
      </c>
      <c r="N786" s="3">
        <f t="shared" si="86"/>
        <v>10.898499999999995</v>
      </c>
      <c r="O786" s="7">
        <v>45177</v>
      </c>
      <c r="P786">
        <v>15.5</v>
      </c>
      <c r="Q786" s="3">
        <f t="shared" si="87"/>
        <v>12.202499999999999</v>
      </c>
      <c r="R786" s="7">
        <v>45207</v>
      </c>
      <c r="S786">
        <v>238</v>
      </c>
      <c r="T786" s="3">
        <f t="shared" si="88"/>
        <v>377.32</v>
      </c>
    </row>
    <row r="787" spans="2:20" x14ac:dyDescent="0.35">
      <c r="B787">
        <f t="shared" si="89"/>
        <v>2023</v>
      </c>
      <c r="C787" s="7">
        <v>45055</v>
      </c>
      <c r="D787">
        <v>41.2</v>
      </c>
      <c r="E787" s="3">
        <f t="shared" si="90"/>
        <v>48.108000000000011</v>
      </c>
      <c r="F787" s="7">
        <v>45086</v>
      </c>
      <c r="G787">
        <v>79.900000000000006</v>
      </c>
      <c r="H787" s="3">
        <f t="shared" si="84"/>
        <v>109.57849999999999</v>
      </c>
      <c r="I787" s="7">
        <v>45116</v>
      </c>
      <c r="J787">
        <v>52.6</v>
      </c>
      <c r="K787" s="3">
        <f t="shared" si="85"/>
        <v>64.158999999999992</v>
      </c>
      <c r="L787" s="7">
        <v>45147</v>
      </c>
      <c r="M787">
        <v>25.9</v>
      </c>
      <c r="N787" s="3">
        <f t="shared" si="86"/>
        <v>23.818499999999997</v>
      </c>
      <c r="O787" s="7">
        <v>45178</v>
      </c>
      <c r="P787">
        <v>17.5</v>
      </c>
      <c r="Q787" s="3">
        <f t="shared" si="87"/>
        <v>15.432499999999999</v>
      </c>
      <c r="R787" s="7">
        <v>45208</v>
      </c>
      <c r="S787">
        <v>276</v>
      </c>
      <c r="T787" s="3">
        <f t="shared" si="88"/>
        <v>438.69</v>
      </c>
    </row>
    <row r="788" spans="2:20" x14ac:dyDescent="0.35">
      <c r="B788">
        <f t="shared" si="89"/>
        <v>2023</v>
      </c>
      <c r="C788" s="7">
        <v>45056</v>
      </c>
      <c r="D788">
        <v>36.9</v>
      </c>
      <c r="E788" s="3">
        <f t="shared" si="90"/>
        <v>41.163499999999999</v>
      </c>
      <c r="F788" s="7">
        <v>45087</v>
      </c>
      <c r="G788">
        <v>64</v>
      </c>
      <c r="H788" s="3">
        <f t="shared" si="84"/>
        <v>83.9</v>
      </c>
      <c r="I788" s="7">
        <v>45117</v>
      </c>
      <c r="J788">
        <v>45.7</v>
      </c>
      <c r="K788" s="3">
        <f t="shared" si="85"/>
        <v>53.01550000000001</v>
      </c>
      <c r="L788" s="7">
        <v>45148</v>
      </c>
      <c r="M788">
        <v>21.4</v>
      </c>
      <c r="N788" s="3">
        <f t="shared" si="86"/>
        <v>16.550999999999998</v>
      </c>
      <c r="O788" s="7">
        <v>45179</v>
      </c>
      <c r="P788">
        <v>19.7</v>
      </c>
      <c r="Q788" s="3">
        <f t="shared" si="87"/>
        <v>18.985500000000002</v>
      </c>
      <c r="R788" s="7">
        <v>45209</v>
      </c>
      <c r="S788">
        <v>208</v>
      </c>
      <c r="T788" s="3">
        <f t="shared" si="88"/>
        <v>328.87</v>
      </c>
    </row>
    <row r="789" spans="2:20" x14ac:dyDescent="0.35">
      <c r="B789">
        <f t="shared" si="89"/>
        <v>2023</v>
      </c>
      <c r="C789" s="7">
        <v>45057</v>
      </c>
      <c r="D789">
        <v>33.700000000000003</v>
      </c>
      <c r="E789" s="3">
        <f t="shared" si="90"/>
        <v>35.995500000000007</v>
      </c>
      <c r="F789" s="7">
        <v>45088</v>
      </c>
      <c r="G789">
        <v>51.6</v>
      </c>
      <c r="H789" s="3">
        <f t="shared" si="84"/>
        <v>63.874000000000002</v>
      </c>
      <c r="I789" s="7">
        <v>45118</v>
      </c>
      <c r="J789">
        <v>45</v>
      </c>
      <c r="K789" s="3">
        <f t="shared" si="85"/>
        <v>51.884999999999998</v>
      </c>
      <c r="L789" s="7">
        <v>45149</v>
      </c>
      <c r="M789">
        <v>42.3</v>
      </c>
      <c r="N789" s="3">
        <f t="shared" si="86"/>
        <v>50.30449999999999</v>
      </c>
      <c r="O789" s="7">
        <v>45180</v>
      </c>
      <c r="P789">
        <v>23.3</v>
      </c>
      <c r="Q789" s="3">
        <f t="shared" si="87"/>
        <v>24.799500000000002</v>
      </c>
      <c r="R789" s="7">
        <v>45210</v>
      </c>
      <c r="S789">
        <v>144</v>
      </c>
      <c r="T789" s="3">
        <f t="shared" si="88"/>
        <v>225.51</v>
      </c>
    </row>
    <row r="790" spans="2:20" x14ac:dyDescent="0.35">
      <c r="B790">
        <f t="shared" si="89"/>
        <v>2023</v>
      </c>
      <c r="C790" s="7">
        <v>45058</v>
      </c>
      <c r="D790">
        <v>31</v>
      </c>
      <c r="E790" s="3">
        <f t="shared" si="90"/>
        <v>31.634999999999998</v>
      </c>
      <c r="F790" s="7">
        <v>45089</v>
      </c>
      <c r="G790">
        <v>41.7</v>
      </c>
      <c r="H790" s="3">
        <f t="shared" si="84"/>
        <v>47.8855</v>
      </c>
      <c r="I790" s="7">
        <v>45119</v>
      </c>
      <c r="J790">
        <v>41.9</v>
      </c>
      <c r="K790" s="3">
        <f t="shared" si="85"/>
        <v>46.878499999999995</v>
      </c>
      <c r="L790" s="7">
        <v>45150</v>
      </c>
      <c r="M790">
        <v>34.1</v>
      </c>
      <c r="N790" s="3">
        <f t="shared" si="86"/>
        <v>37.061499999999995</v>
      </c>
      <c r="O790" s="7">
        <v>45181</v>
      </c>
      <c r="P790">
        <v>34.9</v>
      </c>
      <c r="Q790" s="3">
        <f t="shared" si="87"/>
        <v>43.533499999999997</v>
      </c>
      <c r="R790" s="7">
        <v>45211</v>
      </c>
      <c r="S790">
        <v>111</v>
      </c>
      <c r="T790" s="3">
        <f t="shared" si="88"/>
        <v>172.21499999999997</v>
      </c>
    </row>
    <row r="791" spans="2:20" x14ac:dyDescent="0.35">
      <c r="B791">
        <f t="shared" si="89"/>
        <v>2023</v>
      </c>
      <c r="C791" s="7">
        <v>45059</v>
      </c>
      <c r="D791">
        <v>29.8</v>
      </c>
      <c r="E791" s="3">
        <f t="shared" si="90"/>
        <v>29.697000000000003</v>
      </c>
      <c r="F791" s="7">
        <v>45090</v>
      </c>
      <c r="G791">
        <v>34.5</v>
      </c>
      <c r="H791" s="3">
        <f t="shared" si="84"/>
        <v>36.2575</v>
      </c>
      <c r="I791" s="7">
        <v>45120</v>
      </c>
      <c r="J791">
        <v>36.4</v>
      </c>
      <c r="K791" s="3">
        <f t="shared" si="85"/>
        <v>37.995999999999995</v>
      </c>
      <c r="L791" s="7">
        <v>45151</v>
      </c>
      <c r="M791">
        <v>37.200000000000003</v>
      </c>
      <c r="N791" s="3">
        <f t="shared" si="86"/>
        <v>42.067999999999998</v>
      </c>
      <c r="O791" s="7">
        <v>45182</v>
      </c>
      <c r="P791">
        <v>43.6</v>
      </c>
      <c r="Q791" s="3">
        <f t="shared" si="87"/>
        <v>57.584000000000003</v>
      </c>
      <c r="R791" s="7">
        <v>45212</v>
      </c>
      <c r="S791">
        <v>103</v>
      </c>
      <c r="T791" s="3">
        <f t="shared" si="88"/>
        <v>159.29499999999999</v>
      </c>
    </row>
    <row r="792" spans="2:20" x14ac:dyDescent="0.35">
      <c r="B792">
        <f t="shared" si="89"/>
        <v>2023</v>
      </c>
      <c r="C792" s="7">
        <v>45060</v>
      </c>
      <c r="D792">
        <v>27.2</v>
      </c>
      <c r="E792" s="3">
        <f t="shared" si="90"/>
        <v>25.497999999999998</v>
      </c>
      <c r="F792" s="7">
        <v>45091</v>
      </c>
      <c r="G792">
        <v>30.1</v>
      </c>
      <c r="H792" s="3">
        <f t="shared" si="84"/>
        <v>29.151499999999999</v>
      </c>
      <c r="I792" s="7">
        <v>45121</v>
      </c>
      <c r="J792">
        <v>32.6</v>
      </c>
      <c r="K792" s="3">
        <f t="shared" si="85"/>
        <v>31.859000000000002</v>
      </c>
      <c r="L792" s="7">
        <v>45152</v>
      </c>
      <c r="M792">
        <v>47.6</v>
      </c>
      <c r="N792" s="3">
        <f t="shared" si="86"/>
        <v>58.86399999999999</v>
      </c>
      <c r="O792" s="7">
        <v>45183</v>
      </c>
      <c r="P792">
        <v>66.599999999999994</v>
      </c>
      <c r="Q792" s="3">
        <f t="shared" si="87"/>
        <v>94.728999999999985</v>
      </c>
      <c r="R792" s="7">
        <v>45213</v>
      </c>
      <c r="S792">
        <v>85.9</v>
      </c>
      <c r="T792" s="3">
        <f t="shared" si="88"/>
        <v>131.67849999999999</v>
      </c>
    </row>
    <row r="793" spans="2:20" x14ac:dyDescent="0.35">
      <c r="B793">
        <f t="shared" si="89"/>
        <v>2023</v>
      </c>
      <c r="C793" s="7">
        <v>45061</v>
      </c>
      <c r="D793">
        <v>25</v>
      </c>
      <c r="E793" s="3">
        <f t="shared" si="90"/>
        <v>21.945</v>
      </c>
      <c r="F793" s="7">
        <v>45092</v>
      </c>
      <c r="G793">
        <v>27.8</v>
      </c>
      <c r="H793" s="3">
        <f t="shared" si="84"/>
        <v>25.436999999999998</v>
      </c>
      <c r="I793" s="7">
        <v>45122</v>
      </c>
      <c r="J793">
        <v>30.7</v>
      </c>
      <c r="K793" s="3">
        <f t="shared" si="85"/>
        <v>28.790500000000002</v>
      </c>
      <c r="L793" s="7">
        <v>45153</v>
      </c>
      <c r="M793">
        <v>41.4</v>
      </c>
      <c r="N793" s="3">
        <f t="shared" si="86"/>
        <v>48.850999999999999</v>
      </c>
      <c r="O793" s="7">
        <v>45184</v>
      </c>
      <c r="P793">
        <v>77.5</v>
      </c>
      <c r="Q793" s="3">
        <f t="shared" si="87"/>
        <v>112.3325</v>
      </c>
      <c r="R793" s="7">
        <v>45214</v>
      </c>
      <c r="S793">
        <v>73.900000000000006</v>
      </c>
      <c r="T793" s="3">
        <f t="shared" si="88"/>
        <v>112.29850000000002</v>
      </c>
    </row>
    <row r="794" spans="2:20" x14ac:dyDescent="0.35">
      <c r="B794">
        <f t="shared" si="89"/>
        <v>2023</v>
      </c>
      <c r="C794" s="7">
        <v>45062</v>
      </c>
      <c r="D794">
        <v>23.9</v>
      </c>
      <c r="E794" s="3">
        <f t="shared" si="90"/>
        <v>20.168499999999995</v>
      </c>
      <c r="F794" s="7">
        <v>45093</v>
      </c>
      <c r="G794">
        <v>26.3</v>
      </c>
      <c r="H794" s="3">
        <f t="shared" si="84"/>
        <v>23.014499999999998</v>
      </c>
      <c r="I794" s="7">
        <v>45123</v>
      </c>
      <c r="J794">
        <v>41.6</v>
      </c>
      <c r="K794" s="3">
        <f t="shared" si="85"/>
        <v>46.393999999999998</v>
      </c>
      <c r="L794" s="7">
        <v>45154</v>
      </c>
      <c r="M794">
        <v>36.200000000000003</v>
      </c>
      <c r="N794" s="3">
        <f t="shared" si="86"/>
        <v>40.453000000000003</v>
      </c>
      <c r="O794" s="7">
        <v>45185</v>
      </c>
      <c r="P794">
        <v>237</v>
      </c>
      <c r="Q794" s="3">
        <f t="shared" si="87"/>
        <v>369.92500000000001</v>
      </c>
      <c r="R794" s="7">
        <v>45215</v>
      </c>
      <c r="S794">
        <v>70.8</v>
      </c>
      <c r="T794" s="3">
        <f t="shared" si="88"/>
        <v>107.292</v>
      </c>
    </row>
    <row r="795" spans="2:20" x14ac:dyDescent="0.35">
      <c r="B795">
        <f t="shared" si="89"/>
        <v>2023</v>
      </c>
      <c r="C795" s="7">
        <v>45063</v>
      </c>
      <c r="D795">
        <v>23.7</v>
      </c>
      <c r="E795" s="3">
        <f t="shared" si="90"/>
        <v>19.845500000000001</v>
      </c>
      <c r="F795" s="7">
        <v>45094</v>
      </c>
      <c r="G795">
        <v>31.2</v>
      </c>
      <c r="H795" s="3">
        <f t="shared" si="84"/>
        <v>30.927999999999997</v>
      </c>
      <c r="I795" s="7">
        <v>45124</v>
      </c>
      <c r="J795">
        <v>165</v>
      </c>
      <c r="K795" s="3">
        <f t="shared" si="85"/>
        <v>245.68500000000003</v>
      </c>
      <c r="L795" s="7">
        <v>45155</v>
      </c>
      <c r="M795">
        <v>31.7</v>
      </c>
      <c r="N795" s="3">
        <f t="shared" si="86"/>
        <v>33.18549999999999</v>
      </c>
      <c r="O795" s="7">
        <v>45186</v>
      </c>
      <c r="P795">
        <v>583</v>
      </c>
      <c r="Q795" s="3">
        <f t="shared" si="87"/>
        <v>928.71499999999992</v>
      </c>
      <c r="R795" s="7">
        <v>45216</v>
      </c>
      <c r="S795">
        <v>70.5</v>
      </c>
      <c r="T795" s="3">
        <f t="shared" si="88"/>
        <v>106.8075</v>
      </c>
    </row>
    <row r="796" spans="2:20" x14ac:dyDescent="0.35">
      <c r="B796">
        <f t="shared" si="89"/>
        <v>2023</v>
      </c>
      <c r="C796" s="7">
        <v>45064</v>
      </c>
      <c r="D796">
        <v>21.8</v>
      </c>
      <c r="E796" s="3">
        <f t="shared" si="90"/>
        <v>16.777000000000001</v>
      </c>
      <c r="F796" s="7">
        <v>45095</v>
      </c>
      <c r="G796">
        <v>67.099999999999994</v>
      </c>
      <c r="H796" s="3">
        <f t="shared" si="84"/>
        <v>88.906499999999994</v>
      </c>
      <c r="I796" s="7">
        <v>45125</v>
      </c>
      <c r="J796">
        <v>165</v>
      </c>
      <c r="K796" s="3">
        <f t="shared" si="85"/>
        <v>245.68500000000003</v>
      </c>
      <c r="L796" s="7">
        <v>45156</v>
      </c>
      <c r="M796">
        <v>30.2</v>
      </c>
      <c r="N796" s="3">
        <f t="shared" si="86"/>
        <v>30.762999999999995</v>
      </c>
      <c r="O796" s="7">
        <v>45187</v>
      </c>
      <c r="P796">
        <v>433</v>
      </c>
      <c r="Q796" s="3">
        <f t="shared" si="87"/>
        <v>686.46499999999992</v>
      </c>
      <c r="R796" s="7">
        <v>45217</v>
      </c>
      <c r="S796">
        <v>65.2</v>
      </c>
      <c r="T796" s="3">
        <f t="shared" si="88"/>
        <v>98.248000000000005</v>
      </c>
    </row>
    <row r="797" spans="2:20" x14ac:dyDescent="0.35">
      <c r="B797">
        <f t="shared" si="89"/>
        <v>2023</v>
      </c>
      <c r="C797" s="7">
        <v>45065</v>
      </c>
      <c r="D797">
        <v>20.2</v>
      </c>
      <c r="E797" s="3">
        <f t="shared" si="90"/>
        <v>14.192999999999998</v>
      </c>
      <c r="F797" s="7">
        <v>45096</v>
      </c>
      <c r="G797">
        <v>75.5</v>
      </c>
      <c r="H797" s="3">
        <f t="shared" si="84"/>
        <v>102.4725</v>
      </c>
      <c r="I797" s="7">
        <v>45126</v>
      </c>
      <c r="J797">
        <v>129</v>
      </c>
      <c r="K797" s="3">
        <f t="shared" si="85"/>
        <v>187.54500000000002</v>
      </c>
      <c r="L797" s="7">
        <v>45157</v>
      </c>
      <c r="M797">
        <v>40.799999999999997</v>
      </c>
      <c r="N797" s="3">
        <f t="shared" si="86"/>
        <v>47.881999999999991</v>
      </c>
      <c r="O797" s="7">
        <v>45188</v>
      </c>
      <c r="P797">
        <v>315</v>
      </c>
      <c r="Q797" s="3">
        <f t="shared" si="87"/>
        <v>495.89500000000004</v>
      </c>
      <c r="R797" s="7">
        <v>45218</v>
      </c>
      <c r="S797">
        <v>61.4</v>
      </c>
      <c r="T797" s="3">
        <f t="shared" si="88"/>
        <v>92.111000000000004</v>
      </c>
    </row>
    <row r="798" spans="2:20" x14ac:dyDescent="0.35">
      <c r="B798">
        <f t="shared" si="89"/>
        <v>2023</v>
      </c>
      <c r="C798" s="7">
        <v>45066</v>
      </c>
      <c r="D798">
        <v>20.100000000000001</v>
      </c>
      <c r="E798" s="3">
        <f t="shared" si="90"/>
        <v>14.031500000000001</v>
      </c>
      <c r="F798" s="7">
        <v>45097</v>
      </c>
      <c r="G798">
        <v>68.5</v>
      </c>
      <c r="H798" s="3">
        <f t="shared" si="84"/>
        <v>91.16749999999999</v>
      </c>
      <c r="I798" s="7">
        <v>45127</v>
      </c>
      <c r="J798">
        <v>91.3</v>
      </c>
      <c r="K798" s="3">
        <f t="shared" si="85"/>
        <v>126.65950000000001</v>
      </c>
      <c r="L798" s="7">
        <v>45158</v>
      </c>
      <c r="M798">
        <v>31.6</v>
      </c>
      <c r="N798" s="3">
        <f t="shared" si="86"/>
        <v>33.024000000000001</v>
      </c>
      <c r="O798" s="7">
        <v>45189</v>
      </c>
      <c r="P798">
        <v>239</v>
      </c>
      <c r="Q798" s="3">
        <f t="shared" si="87"/>
        <v>373.15500000000003</v>
      </c>
      <c r="R798" s="7">
        <v>45219</v>
      </c>
      <c r="S798">
        <v>57.1</v>
      </c>
      <c r="T798" s="3">
        <f t="shared" si="88"/>
        <v>85.166499999999999</v>
      </c>
    </row>
    <row r="799" spans="2:20" x14ac:dyDescent="0.35">
      <c r="B799">
        <f t="shared" si="89"/>
        <v>2023</v>
      </c>
      <c r="C799" s="7">
        <v>45067</v>
      </c>
      <c r="D799">
        <v>60.9</v>
      </c>
      <c r="E799" s="3">
        <f t="shared" si="90"/>
        <v>79.92349999999999</v>
      </c>
      <c r="F799" s="7">
        <v>45098</v>
      </c>
      <c r="G799">
        <v>56.7</v>
      </c>
      <c r="H799" s="3">
        <f t="shared" si="84"/>
        <v>72.110500000000002</v>
      </c>
      <c r="I799" s="7">
        <v>45128</v>
      </c>
      <c r="J799">
        <v>66.400000000000006</v>
      </c>
      <c r="K799" s="3">
        <f t="shared" si="85"/>
        <v>86.445999999999998</v>
      </c>
      <c r="L799" s="7">
        <v>45159</v>
      </c>
      <c r="M799">
        <v>27.3</v>
      </c>
      <c r="N799" s="3">
        <f t="shared" si="86"/>
        <v>26.079499999999999</v>
      </c>
      <c r="O799" s="7">
        <v>45190</v>
      </c>
      <c r="P799">
        <v>178</v>
      </c>
      <c r="Q799" s="3">
        <f t="shared" si="87"/>
        <v>274.64</v>
      </c>
      <c r="R799" s="7">
        <v>45220</v>
      </c>
      <c r="S799">
        <v>71.8</v>
      </c>
      <c r="T799" s="3">
        <f t="shared" si="88"/>
        <v>108.907</v>
      </c>
    </row>
    <row r="800" spans="2:20" x14ac:dyDescent="0.35">
      <c r="B800">
        <f t="shared" si="89"/>
        <v>2023</v>
      </c>
      <c r="C800" s="7">
        <v>45068</v>
      </c>
      <c r="D800">
        <v>61.5</v>
      </c>
      <c r="E800" s="3">
        <f t="shared" si="90"/>
        <v>80.892500000000013</v>
      </c>
      <c r="F800" s="7">
        <v>45099</v>
      </c>
      <c r="G800">
        <v>44.8</v>
      </c>
      <c r="H800" s="3">
        <f t="shared" si="84"/>
        <v>52.891999999999989</v>
      </c>
      <c r="I800" s="7">
        <v>45129</v>
      </c>
      <c r="J800">
        <v>53.4</v>
      </c>
      <c r="K800" s="3">
        <f t="shared" si="85"/>
        <v>65.450999999999993</v>
      </c>
      <c r="L800" s="7">
        <v>45160</v>
      </c>
      <c r="M800">
        <v>24.2</v>
      </c>
      <c r="N800" s="3">
        <f t="shared" si="86"/>
        <v>21.072999999999997</v>
      </c>
      <c r="O800" s="7">
        <v>45191</v>
      </c>
      <c r="P800">
        <v>132</v>
      </c>
      <c r="Q800" s="3">
        <f t="shared" si="87"/>
        <v>200.35</v>
      </c>
      <c r="R800" s="7">
        <v>45221</v>
      </c>
      <c r="S800">
        <v>157</v>
      </c>
      <c r="T800" s="3">
        <f t="shared" si="88"/>
        <v>246.505</v>
      </c>
    </row>
    <row r="801" spans="1:20" x14ac:dyDescent="0.35">
      <c r="B801">
        <f t="shared" si="89"/>
        <v>2023</v>
      </c>
      <c r="C801" s="7">
        <v>45069</v>
      </c>
      <c r="D801">
        <v>52.9</v>
      </c>
      <c r="E801" s="3">
        <f t="shared" si="90"/>
        <v>67.003500000000003</v>
      </c>
      <c r="F801" s="7">
        <v>45100</v>
      </c>
      <c r="G801">
        <v>36.1</v>
      </c>
      <c r="H801" s="3">
        <f t="shared" si="84"/>
        <v>38.841500000000003</v>
      </c>
      <c r="I801" s="7">
        <v>45130</v>
      </c>
      <c r="J801">
        <v>44.3</v>
      </c>
      <c r="K801" s="3">
        <f t="shared" si="85"/>
        <v>50.7545</v>
      </c>
      <c r="L801" s="7">
        <v>45161</v>
      </c>
      <c r="M801">
        <v>21.2</v>
      </c>
      <c r="N801" s="3">
        <f t="shared" si="86"/>
        <v>16.227999999999998</v>
      </c>
      <c r="O801" s="7">
        <v>45192</v>
      </c>
      <c r="P801">
        <v>103</v>
      </c>
      <c r="Q801" s="3">
        <f t="shared" si="87"/>
        <v>153.51499999999999</v>
      </c>
      <c r="R801" s="7">
        <v>45222</v>
      </c>
      <c r="S801">
        <v>275</v>
      </c>
      <c r="T801" s="3">
        <f t="shared" si="88"/>
        <v>437.07499999999999</v>
      </c>
    </row>
    <row r="802" spans="1:20" x14ac:dyDescent="0.35">
      <c r="B802">
        <f t="shared" si="89"/>
        <v>2023</v>
      </c>
      <c r="C802" s="7">
        <v>45070</v>
      </c>
      <c r="D802">
        <v>44.8</v>
      </c>
      <c r="E802" s="3">
        <f t="shared" si="90"/>
        <v>53.92199999999999</v>
      </c>
      <c r="F802" s="7">
        <v>45101</v>
      </c>
      <c r="G802">
        <v>30.8</v>
      </c>
      <c r="H802" s="3">
        <f t="shared" si="84"/>
        <v>30.281999999999996</v>
      </c>
      <c r="I802" s="7">
        <v>45131</v>
      </c>
      <c r="J802">
        <v>37.299999999999997</v>
      </c>
      <c r="K802" s="3">
        <f t="shared" si="85"/>
        <v>39.449499999999993</v>
      </c>
      <c r="L802" s="7">
        <v>45162</v>
      </c>
      <c r="M802">
        <v>19.600000000000001</v>
      </c>
      <c r="N802" s="3">
        <f t="shared" si="86"/>
        <v>13.644000000000002</v>
      </c>
      <c r="O802" s="7">
        <v>45193</v>
      </c>
      <c r="P802">
        <v>85.7</v>
      </c>
      <c r="Q802" s="3">
        <f t="shared" si="87"/>
        <v>125.57550000000002</v>
      </c>
      <c r="R802" s="7">
        <v>45223</v>
      </c>
      <c r="S802">
        <v>257</v>
      </c>
      <c r="T802" s="3">
        <f t="shared" si="88"/>
        <v>408.005</v>
      </c>
    </row>
    <row r="803" spans="1:20" x14ac:dyDescent="0.35">
      <c r="B803">
        <f t="shared" si="89"/>
        <v>2023</v>
      </c>
      <c r="C803" s="7">
        <v>45071</v>
      </c>
      <c r="D803">
        <v>38.700000000000003</v>
      </c>
      <c r="E803" s="3">
        <f t="shared" si="90"/>
        <v>44.070500000000003</v>
      </c>
      <c r="F803" s="7">
        <v>45102</v>
      </c>
      <c r="G803">
        <v>33.700000000000003</v>
      </c>
      <c r="H803" s="3">
        <f t="shared" si="84"/>
        <v>34.965500000000006</v>
      </c>
      <c r="I803" s="7">
        <v>45132</v>
      </c>
      <c r="J803">
        <v>32</v>
      </c>
      <c r="K803" s="3">
        <f t="shared" si="85"/>
        <v>30.89</v>
      </c>
      <c r="L803" s="7">
        <v>45163</v>
      </c>
      <c r="M803">
        <v>19.600000000000001</v>
      </c>
      <c r="N803" s="3">
        <f t="shared" si="86"/>
        <v>13.644000000000002</v>
      </c>
      <c r="O803" s="7">
        <v>45194</v>
      </c>
      <c r="P803">
        <v>72.7</v>
      </c>
      <c r="Q803" s="3">
        <f t="shared" si="87"/>
        <v>104.5805</v>
      </c>
      <c r="R803" s="7">
        <v>45224</v>
      </c>
      <c r="S803">
        <v>189</v>
      </c>
      <c r="T803" s="3">
        <f t="shared" si="88"/>
        <v>298.185</v>
      </c>
    </row>
    <row r="804" spans="1:20" x14ac:dyDescent="0.35">
      <c r="B804">
        <f t="shared" si="89"/>
        <v>2023</v>
      </c>
      <c r="C804" s="7">
        <v>45072</v>
      </c>
      <c r="D804">
        <v>33.299999999999997</v>
      </c>
      <c r="E804" s="3">
        <f t="shared" si="90"/>
        <v>35.349499999999992</v>
      </c>
      <c r="F804" s="7">
        <v>45103</v>
      </c>
      <c r="G804">
        <v>46.2</v>
      </c>
      <c r="H804" s="3">
        <f t="shared" si="84"/>
        <v>55.152999999999999</v>
      </c>
      <c r="I804" s="7">
        <v>45133</v>
      </c>
      <c r="J804">
        <v>28.2</v>
      </c>
      <c r="K804" s="3">
        <f t="shared" si="85"/>
        <v>24.753</v>
      </c>
      <c r="L804" s="7">
        <v>45164</v>
      </c>
      <c r="M804">
        <v>30.5</v>
      </c>
      <c r="N804" s="3">
        <f t="shared" si="86"/>
        <v>31.247499999999999</v>
      </c>
      <c r="O804" s="7">
        <v>45195</v>
      </c>
      <c r="P804">
        <v>62.2</v>
      </c>
      <c r="Q804" s="3">
        <f t="shared" si="87"/>
        <v>87.623000000000005</v>
      </c>
      <c r="R804" s="7">
        <v>45225</v>
      </c>
      <c r="S804">
        <v>142</v>
      </c>
      <c r="T804" s="3">
        <f t="shared" si="88"/>
        <v>222.28</v>
      </c>
    </row>
    <row r="805" spans="1:20" x14ac:dyDescent="0.35">
      <c r="B805">
        <f t="shared" si="89"/>
        <v>2023</v>
      </c>
      <c r="C805" s="7">
        <v>45073</v>
      </c>
      <c r="D805">
        <v>30.1</v>
      </c>
      <c r="E805" s="3">
        <f t="shared" si="90"/>
        <v>30.1815</v>
      </c>
      <c r="F805" s="7">
        <v>45104</v>
      </c>
      <c r="G805">
        <v>53.6</v>
      </c>
      <c r="H805" s="3">
        <f t="shared" si="84"/>
        <v>67.104000000000013</v>
      </c>
      <c r="I805" s="7">
        <v>45134</v>
      </c>
      <c r="J805">
        <v>26.1</v>
      </c>
      <c r="K805" s="3">
        <f t="shared" si="85"/>
        <v>21.361499999999999</v>
      </c>
      <c r="L805" s="7">
        <v>45165</v>
      </c>
      <c r="M805">
        <v>26.9</v>
      </c>
      <c r="N805" s="3">
        <f t="shared" si="86"/>
        <v>25.433499999999999</v>
      </c>
      <c r="O805" s="7">
        <v>45196</v>
      </c>
      <c r="P805">
        <v>54.5</v>
      </c>
      <c r="Q805" s="3">
        <f t="shared" si="87"/>
        <v>75.1875</v>
      </c>
      <c r="R805" s="7">
        <v>45226</v>
      </c>
      <c r="S805">
        <v>115</v>
      </c>
      <c r="T805" s="3">
        <f t="shared" si="88"/>
        <v>178.67499999999998</v>
      </c>
    </row>
    <row r="806" spans="1:20" x14ac:dyDescent="0.35">
      <c r="B806">
        <f t="shared" si="89"/>
        <v>2023</v>
      </c>
      <c r="C806" s="7">
        <v>45074</v>
      </c>
      <c r="D806">
        <v>26.8</v>
      </c>
      <c r="E806" s="3">
        <f t="shared" si="90"/>
        <v>24.852000000000004</v>
      </c>
      <c r="F806" s="7">
        <v>45105</v>
      </c>
      <c r="G806">
        <v>56.6</v>
      </c>
      <c r="H806" s="3">
        <f t="shared" si="84"/>
        <v>71.949000000000012</v>
      </c>
      <c r="I806" s="7">
        <v>45135</v>
      </c>
      <c r="J806">
        <v>29.1</v>
      </c>
      <c r="K806" s="3">
        <f t="shared" si="85"/>
        <v>26.206500000000005</v>
      </c>
      <c r="L806" s="7">
        <v>45166</v>
      </c>
      <c r="M806">
        <v>22.8</v>
      </c>
      <c r="N806" s="3">
        <f t="shared" si="86"/>
        <v>18.812000000000001</v>
      </c>
      <c r="O806" s="7">
        <v>45197</v>
      </c>
      <c r="P806">
        <v>49.8</v>
      </c>
      <c r="Q806" s="3">
        <f t="shared" si="87"/>
        <v>67.596999999999994</v>
      </c>
      <c r="R806" s="7">
        <v>45227</v>
      </c>
      <c r="S806">
        <v>97.7</v>
      </c>
      <c r="T806" s="3">
        <f t="shared" si="88"/>
        <v>150.7355</v>
      </c>
    </row>
    <row r="807" spans="1:20" x14ac:dyDescent="0.35">
      <c r="B807">
        <f t="shared" si="89"/>
        <v>2023</v>
      </c>
      <c r="C807" s="7">
        <v>45075</v>
      </c>
      <c r="D807">
        <v>23.5</v>
      </c>
      <c r="E807" s="3">
        <f t="shared" si="90"/>
        <v>19.522500000000001</v>
      </c>
      <c r="F807" s="7">
        <v>45106</v>
      </c>
      <c r="G807">
        <v>53.3</v>
      </c>
      <c r="H807" s="3">
        <f t="shared" si="84"/>
        <v>66.619499999999988</v>
      </c>
      <c r="I807" s="7">
        <v>45136</v>
      </c>
      <c r="J807">
        <v>28.1</v>
      </c>
      <c r="K807" s="3">
        <f t="shared" si="85"/>
        <v>24.591500000000003</v>
      </c>
      <c r="L807" s="7">
        <v>45167</v>
      </c>
      <c r="M807">
        <v>20.399999999999999</v>
      </c>
      <c r="N807" s="3">
        <f t="shared" si="86"/>
        <v>14.935999999999996</v>
      </c>
      <c r="O807" s="7">
        <v>45198</v>
      </c>
      <c r="P807">
        <v>45.9</v>
      </c>
      <c r="Q807" s="3">
        <f t="shared" si="87"/>
        <v>61.298500000000004</v>
      </c>
      <c r="R807" s="7">
        <v>45228</v>
      </c>
      <c r="S807">
        <v>83.7</v>
      </c>
      <c r="T807" s="3">
        <f t="shared" si="88"/>
        <v>128.12549999999999</v>
      </c>
    </row>
    <row r="808" spans="1:20" x14ac:dyDescent="0.35">
      <c r="B808">
        <f t="shared" si="89"/>
        <v>2023</v>
      </c>
      <c r="C808" s="7">
        <v>45076</v>
      </c>
      <c r="D808">
        <v>20.5</v>
      </c>
      <c r="E808" s="3">
        <f t="shared" si="90"/>
        <v>14.677500000000002</v>
      </c>
      <c r="F808" s="7">
        <v>45107</v>
      </c>
      <c r="G808">
        <v>47.8</v>
      </c>
      <c r="H808" s="3">
        <f t="shared" si="84"/>
        <v>57.736999999999988</v>
      </c>
      <c r="I808" s="7">
        <v>45137</v>
      </c>
      <c r="J808">
        <v>26.6</v>
      </c>
      <c r="K808" s="3">
        <f t="shared" si="85"/>
        <v>22.169000000000004</v>
      </c>
      <c r="L808" s="7">
        <v>45168</v>
      </c>
      <c r="M808">
        <v>39.4</v>
      </c>
      <c r="N808" s="3">
        <f t="shared" si="86"/>
        <v>45.620999999999995</v>
      </c>
      <c r="O808" s="7">
        <v>45199</v>
      </c>
      <c r="P808">
        <v>42.1</v>
      </c>
      <c r="Q808" s="3">
        <f t="shared" si="87"/>
        <v>55.161500000000004</v>
      </c>
      <c r="R808" s="7">
        <v>45229</v>
      </c>
      <c r="S808">
        <v>76.8</v>
      </c>
      <c r="T808" s="3">
        <f t="shared" si="88"/>
        <v>116.982</v>
      </c>
    </row>
    <row r="809" spans="1:20" x14ac:dyDescent="0.35">
      <c r="B809">
        <f t="shared" si="89"/>
        <v>2023</v>
      </c>
      <c r="C809" s="7">
        <v>45077</v>
      </c>
      <c r="D809">
        <v>17.5</v>
      </c>
      <c r="E809" s="3">
        <f t="shared" si="90"/>
        <v>9.8324999999999996</v>
      </c>
      <c r="H809" s="3" t="str">
        <f t="shared" si="84"/>
        <v/>
      </c>
      <c r="I809" s="7">
        <v>45138</v>
      </c>
      <c r="J809">
        <v>24.6</v>
      </c>
      <c r="K809" s="3">
        <f t="shared" si="85"/>
        <v>18.939</v>
      </c>
      <c r="L809" s="7">
        <v>45169</v>
      </c>
      <c r="M809">
        <v>41.8</v>
      </c>
      <c r="N809" s="3">
        <f t="shared" si="86"/>
        <v>49.496999999999986</v>
      </c>
      <c r="Q809" s="3" t="str">
        <f t="shared" si="87"/>
        <v/>
      </c>
      <c r="R809" s="7">
        <v>45230</v>
      </c>
      <c r="S809">
        <v>76.900000000000006</v>
      </c>
      <c r="T809" s="3">
        <f t="shared" si="88"/>
        <v>117.14350000000002</v>
      </c>
    </row>
    <row r="810" spans="1:20" x14ac:dyDescent="0.35">
      <c r="A810" t="s">
        <v>58</v>
      </c>
      <c r="E810" s="3">
        <f>COUNT(E4:E809)</f>
        <v>775</v>
      </c>
      <c r="H810" s="3">
        <f>COUNT(H4:H809)</f>
        <v>750</v>
      </c>
      <c r="K810" s="3">
        <f>COUNT(K4:K809)</f>
        <v>775</v>
      </c>
      <c r="N810" s="3">
        <f>COUNT(N4:N809)</f>
        <v>806</v>
      </c>
      <c r="Q810" s="3">
        <f>COUNT(Q4:Q809)</f>
        <v>780</v>
      </c>
      <c r="T810" s="3">
        <f>COUNT(T4:T809)</f>
        <v>806</v>
      </c>
    </row>
    <row r="811" spans="1:20" x14ac:dyDescent="0.35">
      <c r="A811" t="s">
        <v>74</v>
      </c>
      <c r="E811" s="3">
        <f>COUNTIF(E$4:E$809,"&lt;=0")</f>
        <v>4</v>
      </c>
      <c r="H811" s="3">
        <f>COUNTIF(H4:H809,"&lt;=0")</f>
        <v>97</v>
      </c>
      <c r="K811" s="3">
        <f>COUNTIF(K4:K809,"&lt;=0")</f>
        <v>406</v>
      </c>
      <c r="N811" s="3">
        <f>COUNTIF(N4:N809,"&lt;=0")</f>
        <v>502</v>
      </c>
      <c r="Q811" s="3">
        <f>COUNTIF(Q4:Q809,"&lt;=0")</f>
        <v>410</v>
      </c>
      <c r="T811" s="3">
        <f>COUNTIF(T4:T809,"&lt;=0")</f>
        <v>110</v>
      </c>
    </row>
    <row r="812" spans="1:20" x14ac:dyDescent="0.35">
      <c r="A812" t="s">
        <v>54</v>
      </c>
      <c r="E812" s="2">
        <f>E811/E$810</f>
        <v>5.1612903225806452E-3</v>
      </c>
      <c r="H812" s="2">
        <f>H811/H$810</f>
        <v>0.12933333333333333</v>
      </c>
      <c r="K812" s="2">
        <f>K811/K$810</f>
        <v>0.52387096774193553</v>
      </c>
      <c r="N812" s="2">
        <f>N811/N$810</f>
        <v>0.62282878411910669</v>
      </c>
      <c r="Q812" s="2">
        <f>Q811/Q$810</f>
        <v>0.52564102564102566</v>
      </c>
      <c r="T812" s="2">
        <f>T811/T$810</f>
        <v>0.13647642679900746</v>
      </c>
    </row>
    <row r="813" spans="1:20" x14ac:dyDescent="0.35">
      <c r="A813" t="s">
        <v>6</v>
      </c>
      <c r="E813" s="3">
        <f>COUNTIF(E$4:E$809,"&lt;=1")</f>
        <v>4</v>
      </c>
      <c r="H813" s="3">
        <f>COUNTIF(H$4:H$809,"&lt;=1")</f>
        <v>107</v>
      </c>
      <c r="K813" s="3">
        <f>COUNTIF(K$4:K$809,"&lt;=1")</f>
        <v>421</v>
      </c>
      <c r="N813" s="3">
        <f>COUNTIF(N$4:N$809,"&lt;=1")</f>
        <v>516</v>
      </c>
      <c r="Q813" s="3">
        <f>COUNTIF(Q$4:Q$809,"&lt;=1")</f>
        <v>439</v>
      </c>
      <c r="T813" s="3">
        <f>COUNTIF(T$4:T$809,"&lt;=1")</f>
        <v>129</v>
      </c>
    </row>
    <row r="814" spans="1:20" x14ac:dyDescent="0.35">
      <c r="A814" t="s">
        <v>55</v>
      </c>
      <c r="E814" s="2">
        <f>E813/E$810</f>
        <v>5.1612903225806452E-3</v>
      </c>
      <c r="H814" s="2">
        <f>H813/H$810</f>
        <v>0.14266666666666666</v>
      </c>
      <c r="K814" s="2">
        <f>K813/K$810</f>
        <v>0.54322580645161289</v>
      </c>
      <c r="N814" s="2">
        <f>N813/N$810</f>
        <v>0.64019851116625315</v>
      </c>
      <c r="Q814" s="2">
        <f>Q813/Q$810</f>
        <v>0.56282051282051282</v>
      </c>
      <c r="T814" s="2">
        <f>T813/T$810</f>
        <v>0.16004962779156329</v>
      </c>
    </row>
    <row r="815" spans="1:20" x14ac:dyDescent="0.35">
      <c r="A815" t="s">
        <v>56</v>
      </c>
      <c r="E815" s="3">
        <v>8</v>
      </c>
      <c r="H815" s="3">
        <v>8</v>
      </c>
      <c r="K815" s="3">
        <v>9</v>
      </c>
      <c r="N815" s="3">
        <v>12</v>
      </c>
      <c r="Q815" s="3">
        <v>16</v>
      </c>
      <c r="T815" s="3">
        <v>17</v>
      </c>
    </row>
    <row r="816" spans="1:20" x14ac:dyDescent="0.35">
      <c r="A816" t="s">
        <v>57</v>
      </c>
      <c r="E816" s="3">
        <f>COUNTIF(E$4:E$809,"&lt;="&amp;E815+1)</f>
        <v>13</v>
      </c>
      <c r="H816" s="3">
        <f>COUNTIF(H$4:H$809,"&lt;="&amp;H815+1)</f>
        <v>239</v>
      </c>
      <c r="K816" s="3">
        <f>COUNTIF(K$4:K$809,"&lt;="&amp;K815+1)</f>
        <v>518</v>
      </c>
      <c r="N816" s="3">
        <f>COUNTIF(N$4:N$809,"&lt;="&amp;N815+1)</f>
        <v>624</v>
      </c>
      <c r="Q816" s="3">
        <f>COUNTIF(Q$4:Q$809,"&lt;="&amp;Q815+1)</f>
        <v>599</v>
      </c>
      <c r="T816" s="3">
        <f>COUNTIF(T$4:T$809,"&lt;="&amp;T815+1)</f>
        <v>332</v>
      </c>
    </row>
    <row r="817" spans="1:20" x14ac:dyDescent="0.35">
      <c r="A817" t="s">
        <v>59</v>
      </c>
      <c r="E817" s="2">
        <f>E816/E$810</f>
        <v>1.6774193548387096E-2</v>
      </c>
      <c r="H817" s="2">
        <f>H816/H$810</f>
        <v>0.31866666666666665</v>
      </c>
      <c r="K817" s="2">
        <f>K816/K$810</f>
        <v>0.6683870967741935</v>
      </c>
      <c r="N817" s="2">
        <f>N816/N$810</f>
        <v>0.77419354838709675</v>
      </c>
      <c r="Q817" s="2">
        <f>Q816/Q$810</f>
        <v>0.767948717948718</v>
      </c>
      <c r="T817" s="2">
        <f>T816/T$810</f>
        <v>0.41191066997518611</v>
      </c>
    </row>
    <row r="818" spans="1:20" x14ac:dyDescent="0.35">
      <c r="A818" t="s">
        <v>60</v>
      </c>
      <c r="E818" s="3">
        <f>COUNTIF(E$4:E$809,"&lt;="&amp;E815+25)</f>
        <v>125</v>
      </c>
      <c r="H818" s="3">
        <f>COUNTIF(H$4:H$809,"&lt;="&amp;H815+25)</f>
        <v>444</v>
      </c>
      <c r="K818" s="3">
        <f>COUNTIF(K$4:K$809,"&lt;="&amp;K815+25)</f>
        <v>635</v>
      </c>
      <c r="N818" s="3">
        <f>COUNTIF(N$4:N$809,"&lt;="&amp;N815+25)</f>
        <v>724</v>
      </c>
      <c r="Q818" s="3">
        <f>COUNTIF(Q$4:Q$809,"&lt;="&amp;Q815+25)</f>
        <v>674</v>
      </c>
      <c r="T818" s="3">
        <f>COUNTIF(T$4:T$809,"&lt;="&amp;T815+25)</f>
        <v>498</v>
      </c>
    </row>
    <row r="819" spans="1:20" x14ac:dyDescent="0.35">
      <c r="A819" t="s">
        <v>61</v>
      </c>
      <c r="E819" s="2">
        <f>E818/E$810</f>
        <v>0.16129032258064516</v>
      </c>
      <c r="H819" s="2">
        <f>H818/H$810</f>
        <v>0.59199999999999997</v>
      </c>
      <c r="K819" s="2">
        <f>K818/K$810</f>
        <v>0.8193548387096774</v>
      </c>
      <c r="N819" s="2">
        <f>N818/N$810</f>
        <v>0.8982630272952854</v>
      </c>
      <c r="Q819" s="2">
        <f>Q818/Q$810</f>
        <v>0.86410256410256414</v>
      </c>
      <c r="T819" s="2">
        <f>T818/T$810</f>
        <v>0.6178660049627791</v>
      </c>
    </row>
    <row r="820" spans="1:20" x14ac:dyDescent="0.35">
      <c r="A820" t="s">
        <v>62</v>
      </c>
      <c r="E820" s="3">
        <f>COUNTIF(E$4:E$809,"&lt;="&amp;E815+50)</f>
        <v>293</v>
      </c>
      <c r="H820" s="3">
        <f>COUNTIF(H$4:H$809,"&lt;="&amp;H815+50)</f>
        <v>551</v>
      </c>
      <c r="K820" s="3">
        <f>COUNTIF(K$4:K$809,"&lt;="&amp;K815+50)</f>
        <v>693</v>
      </c>
      <c r="N820" s="3">
        <f>COUNTIF(N$4:N$809,"&lt;="&amp;N815+50)</f>
        <v>767</v>
      </c>
      <c r="Q820" s="3">
        <f>COUNTIF(Q$4:Q$809,"&lt;="&amp;Q815+50)</f>
        <v>711</v>
      </c>
      <c r="T820" s="3">
        <f>COUNTIF(T$4:T$809,"&lt;="&amp;T815+50)</f>
        <v>579</v>
      </c>
    </row>
    <row r="821" spans="1:20" x14ac:dyDescent="0.35">
      <c r="A821" t="s">
        <v>63</v>
      </c>
      <c r="E821" s="2">
        <f>E820/E$810</f>
        <v>0.37806451612903225</v>
      </c>
      <c r="H821" s="2">
        <f>H820/H$810</f>
        <v>0.73466666666666669</v>
      </c>
      <c r="K821" s="2">
        <f>K820/K$810</f>
        <v>0.89419354838709675</v>
      </c>
      <c r="N821" s="2">
        <f>N820/N$810</f>
        <v>0.95161290322580649</v>
      </c>
      <c r="Q821" s="2">
        <f>Q820/Q$810</f>
        <v>0.91153846153846152</v>
      </c>
      <c r="T821" s="2">
        <f>T820/T$810</f>
        <v>0.71836228287841186</v>
      </c>
    </row>
    <row r="823" spans="1:20" x14ac:dyDescent="0.35">
      <c r="A823" t="s">
        <v>72</v>
      </c>
      <c r="B823" s="6">
        <v>1998</v>
      </c>
      <c r="E823" s="3">
        <f>COUNTIFS($B$4:$B$809,$B823,E$4:E$809,"&lt;=0")</f>
        <v>0</v>
      </c>
      <c r="H823" s="3">
        <f t="shared" ref="H823:H848" si="91">COUNTIFS($B$4:$B$809,$B823,H$4:H$809,"&lt;=0")</f>
        <v>0</v>
      </c>
      <c r="K823" s="3">
        <f t="shared" ref="K823:K848" si="92">COUNTIFS($B$4:$B$809,$B823,K$4:K$809,"&lt;=0")</f>
        <v>0</v>
      </c>
      <c r="N823" s="3">
        <f t="shared" ref="N823:N848" si="93">COUNTIFS($B$4:$B$809,$B823,N$4:N$809,"&lt;=0")</f>
        <v>31</v>
      </c>
      <c r="Q823" s="3">
        <f t="shared" ref="Q823:Q848" si="94">COUNTIFS($B$4:$B$809,$B823,Q$4:Q$809,"&lt;=0")</f>
        <v>30</v>
      </c>
      <c r="T823" s="3">
        <f t="shared" ref="T823:T848" si="95">COUNTIFS($B$4:$B$809,$B823,T$4:T$809,"&lt;=0")</f>
        <v>0</v>
      </c>
    </row>
    <row r="824" spans="1:20" x14ac:dyDescent="0.35">
      <c r="B824" s="6">
        <f>B823+1</f>
        <v>1999</v>
      </c>
      <c r="E824" s="3">
        <f t="shared" ref="E824:E848" si="96">COUNTIFS($B$4:$B$809,$B824,E$4:E$809,"&lt;=0")</f>
        <v>0</v>
      </c>
      <c r="H824" s="3">
        <f t="shared" si="91"/>
        <v>11</v>
      </c>
      <c r="K824" s="3">
        <f t="shared" si="92"/>
        <v>30</v>
      </c>
      <c r="N824" s="3">
        <f t="shared" si="93"/>
        <v>28</v>
      </c>
      <c r="Q824" s="3">
        <f t="shared" si="94"/>
        <v>16</v>
      </c>
      <c r="T824" s="3">
        <f t="shared" si="95"/>
        <v>0</v>
      </c>
    </row>
    <row r="825" spans="1:20" x14ac:dyDescent="0.35">
      <c r="B825" s="6">
        <f t="shared" ref="B825:B848" si="97">B824+1</f>
        <v>2000</v>
      </c>
      <c r="E825" s="3">
        <f t="shared" si="96"/>
        <v>0</v>
      </c>
      <c r="H825" s="3">
        <f t="shared" si="91"/>
        <v>0</v>
      </c>
      <c r="K825" s="3">
        <f t="shared" si="92"/>
        <v>5</v>
      </c>
      <c r="N825" s="3">
        <f t="shared" si="93"/>
        <v>31</v>
      </c>
      <c r="Q825" s="3">
        <f t="shared" si="94"/>
        <v>25</v>
      </c>
      <c r="T825" s="3">
        <f t="shared" si="95"/>
        <v>5</v>
      </c>
    </row>
    <row r="826" spans="1:20" x14ac:dyDescent="0.35">
      <c r="B826" s="6">
        <f t="shared" si="97"/>
        <v>2001</v>
      </c>
      <c r="E826" s="3">
        <f t="shared" si="96"/>
        <v>0</v>
      </c>
      <c r="H826" s="3">
        <f t="shared" si="91"/>
        <v>4</v>
      </c>
      <c r="K826" s="3">
        <f t="shared" si="92"/>
        <v>31</v>
      </c>
      <c r="N826" s="3">
        <f t="shared" si="93"/>
        <v>31</v>
      </c>
      <c r="Q826" s="3">
        <f t="shared" si="94"/>
        <v>29</v>
      </c>
      <c r="T826" s="3">
        <f t="shared" si="95"/>
        <v>23</v>
      </c>
    </row>
    <row r="827" spans="1:20" x14ac:dyDescent="0.35">
      <c r="B827" s="6">
        <f t="shared" si="97"/>
        <v>2002</v>
      </c>
      <c r="E827" s="3">
        <f t="shared" si="96"/>
        <v>0</v>
      </c>
      <c r="H827" s="3">
        <f t="shared" si="91"/>
        <v>0</v>
      </c>
      <c r="K827" s="3">
        <f t="shared" si="92"/>
        <v>23</v>
      </c>
      <c r="N827" s="3">
        <f t="shared" si="93"/>
        <v>31</v>
      </c>
      <c r="Q827" s="3">
        <f t="shared" si="94"/>
        <v>29</v>
      </c>
      <c r="T827" s="3">
        <f t="shared" si="95"/>
        <v>16</v>
      </c>
    </row>
    <row r="828" spans="1:20" x14ac:dyDescent="0.35">
      <c r="B828" s="6">
        <f t="shared" si="97"/>
        <v>2003</v>
      </c>
      <c r="E828" s="3">
        <f t="shared" si="96"/>
        <v>0</v>
      </c>
      <c r="H828" s="3">
        <f t="shared" si="91"/>
        <v>1</v>
      </c>
      <c r="K828" s="3">
        <f t="shared" si="92"/>
        <v>31</v>
      </c>
      <c r="N828" s="3">
        <f t="shared" si="93"/>
        <v>29</v>
      </c>
      <c r="Q828" s="3">
        <f t="shared" si="94"/>
        <v>30</v>
      </c>
      <c r="T828" s="3">
        <f t="shared" si="95"/>
        <v>0</v>
      </c>
    </row>
    <row r="829" spans="1:20" x14ac:dyDescent="0.35">
      <c r="B829" s="6">
        <f t="shared" si="97"/>
        <v>2004</v>
      </c>
      <c r="E829" s="3">
        <f t="shared" si="96"/>
        <v>0</v>
      </c>
      <c r="H829" s="3">
        <f t="shared" si="91"/>
        <v>2</v>
      </c>
      <c r="K829" s="3">
        <f t="shared" si="92"/>
        <v>13</v>
      </c>
      <c r="N829" s="3">
        <f t="shared" si="93"/>
        <v>5</v>
      </c>
      <c r="Q829" s="3">
        <f t="shared" si="94"/>
        <v>1</v>
      </c>
      <c r="T829" s="3">
        <f t="shared" si="95"/>
        <v>0</v>
      </c>
    </row>
    <row r="830" spans="1:20" x14ac:dyDescent="0.35">
      <c r="B830" s="6">
        <f t="shared" si="97"/>
        <v>2005</v>
      </c>
      <c r="E830" s="3">
        <f t="shared" si="96"/>
        <v>0</v>
      </c>
      <c r="H830" s="3">
        <f t="shared" si="91"/>
        <v>0</v>
      </c>
      <c r="K830" s="3">
        <f t="shared" si="92"/>
        <v>9</v>
      </c>
      <c r="N830" s="3">
        <f t="shared" si="93"/>
        <v>20</v>
      </c>
      <c r="Q830" s="3">
        <f t="shared" si="94"/>
        <v>7</v>
      </c>
      <c r="T830" s="3">
        <f t="shared" si="95"/>
        <v>0</v>
      </c>
    </row>
    <row r="831" spans="1:20" x14ac:dyDescent="0.35">
      <c r="B831" s="6">
        <f t="shared" si="97"/>
        <v>2006</v>
      </c>
      <c r="E831" s="3">
        <f t="shared" si="96"/>
        <v>0</v>
      </c>
      <c r="H831" s="3">
        <f t="shared" si="91"/>
        <v>0</v>
      </c>
      <c r="K831" s="3">
        <f t="shared" si="92"/>
        <v>0</v>
      </c>
      <c r="N831" s="3">
        <f t="shared" si="93"/>
        <v>6</v>
      </c>
      <c r="Q831" s="3">
        <f t="shared" si="94"/>
        <v>3</v>
      </c>
      <c r="T831" s="3">
        <f t="shared" si="95"/>
        <v>0</v>
      </c>
    </row>
    <row r="832" spans="1:20" x14ac:dyDescent="0.35">
      <c r="B832" s="6">
        <f t="shared" si="97"/>
        <v>2007</v>
      </c>
      <c r="E832" s="3">
        <f t="shared" si="96"/>
        <v>0</v>
      </c>
      <c r="H832" s="3">
        <f t="shared" si="91"/>
        <v>5</v>
      </c>
      <c r="K832" s="3">
        <f t="shared" si="92"/>
        <v>25</v>
      </c>
      <c r="N832" s="3">
        <f t="shared" si="93"/>
        <v>31</v>
      </c>
      <c r="Q832" s="3">
        <f t="shared" si="94"/>
        <v>30</v>
      </c>
      <c r="T832" s="3">
        <f t="shared" si="95"/>
        <v>11</v>
      </c>
    </row>
    <row r="833" spans="2:20" x14ac:dyDescent="0.35">
      <c r="B833" s="6">
        <f t="shared" si="97"/>
        <v>2008</v>
      </c>
      <c r="E833" s="3">
        <f t="shared" si="96"/>
        <v>0</v>
      </c>
      <c r="H833" s="3">
        <f t="shared" si="91"/>
        <v>5</v>
      </c>
      <c r="K833" s="3">
        <f t="shared" si="92"/>
        <v>22</v>
      </c>
      <c r="N833" s="3">
        <f t="shared" si="93"/>
        <v>7</v>
      </c>
      <c r="Q833" s="3">
        <f t="shared" si="94"/>
        <v>13</v>
      </c>
      <c r="T833" s="3">
        <f t="shared" si="95"/>
        <v>0</v>
      </c>
    </row>
    <row r="834" spans="2:20" x14ac:dyDescent="0.35">
      <c r="B834" s="6">
        <f t="shared" si="97"/>
        <v>2009</v>
      </c>
      <c r="E834" s="3">
        <f t="shared" si="96"/>
        <v>0</v>
      </c>
      <c r="H834" s="3">
        <f t="shared" si="91"/>
        <v>0</v>
      </c>
      <c r="K834" s="3">
        <f t="shared" si="92"/>
        <v>0</v>
      </c>
      <c r="N834" s="3">
        <f t="shared" si="93"/>
        <v>9</v>
      </c>
      <c r="Q834" s="3">
        <f t="shared" si="94"/>
        <v>11</v>
      </c>
      <c r="T834" s="3">
        <f t="shared" si="95"/>
        <v>0</v>
      </c>
    </row>
    <row r="835" spans="2:20" x14ac:dyDescent="0.35">
      <c r="B835" s="6">
        <f t="shared" si="97"/>
        <v>2010</v>
      </c>
      <c r="E835" s="3">
        <f t="shared" si="96"/>
        <v>4</v>
      </c>
      <c r="H835" s="3">
        <f t="shared" si="91"/>
        <v>6</v>
      </c>
      <c r="K835" s="3">
        <f t="shared" si="92"/>
        <v>29</v>
      </c>
      <c r="N835" s="3">
        <f t="shared" si="93"/>
        <v>31</v>
      </c>
      <c r="Q835" s="3">
        <f t="shared" si="94"/>
        <v>22</v>
      </c>
      <c r="T835" s="3">
        <f t="shared" si="95"/>
        <v>0</v>
      </c>
    </row>
    <row r="836" spans="2:20" x14ac:dyDescent="0.35">
      <c r="B836" s="6">
        <f t="shared" si="97"/>
        <v>2011</v>
      </c>
      <c r="E836" s="3">
        <f t="shared" si="96"/>
        <v>0</v>
      </c>
      <c r="H836" s="3">
        <f t="shared" si="91"/>
        <v>3</v>
      </c>
      <c r="K836" s="3">
        <f t="shared" si="92"/>
        <v>25</v>
      </c>
      <c r="N836" s="3">
        <f t="shared" si="93"/>
        <v>2</v>
      </c>
      <c r="Q836" s="3">
        <f t="shared" si="94"/>
        <v>8</v>
      </c>
      <c r="T836" s="3">
        <f t="shared" si="95"/>
        <v>0</v>
      </c>
    </row>
    <row r="837" spans="2:20" x14ac:dyDescent="0.35">
      <c r="B837" s="6">
        <f t="shared" si="97"/>
        <v>2012</v>
      </c>
      <c r="E837" s="3">
        <f t="shared" si="96"/>
        <v>0</v>
      </c>
      <c r="H837" s="3">
        <f t="shared" si="91"/>
        <v>0</v>
      </c>
      <c r="K837" s="3">
        <f t="shared" si="92"/>
        <v>22</v>
      </c>
      <c r="N837" s="3">
        <f t="shared" si="93"/>
        <v>23</v>
      </c>
      <c r="Q837" s="3">
        <f t="shared" si="94"/>
        <v>15</v>
      </c>
      <c r="T837" s="3">
        <f t="shared" si="95"/>
        <v>0</v>
      </c>
    </row>
    <row r="838" spans="2:20" x14ac:dyDescent="0.35">
      <c r="B838" s="6">
        <f t="shared" si="97"/>
        <v>2013</v>
      </c>
      <c r="E838" s="3">
        <f t="shared" si="96"/>
        <v>0</v>
      </c>
      <c r="H838" s="3">
        <f t="shared" si="91"/>
        <v>0</v>
      </c>
      <c r="K838" s="3">
        <f t="shared" si="92"/>
        <v>0</v>
      </c>
      <c r="N838" s="3">
        <f t="shared" si="93"/>
        <v>0</v>
      </c>
      <c r="Q838" s="3">
        <f t="shared" si="94"/>
        <v>0</v>
      </c>
      <c r="T838" s="3">
        <f t="shared" si="95"/>
        <v>0</v>
      </c>
    </row>
    <row r="839" spans="2:20" x14ac:dyDescent="0.35">
      <c r="B839" s="6">
        <f t="shared" si="97"/>
        <v>2014</v>
      </c>
      <c r="E839" s="3">
        <f t="shared" si="96"/>
        <v>0</v>
      </c>
      <c r="H839" s="3">
        <f t="shared" si="91"/>
        <v>0</v>
      </c>
      <c r="K839" s="3">
        <f t="shared" si="92"/>
        <v>0</v>
      </c>
      <c r="N839" s="3">
        <f t="shared" si="93"/>
        <v>0</v>
      </c>
      <c r="Q839" s="3">
        <f t="shared" si="94"/>
        <v>6</v>
      </c>
      <c r="T839" s="3">
        <f t="shared" si="95"/>
        <v>0</v>
      </c>
    </row>
    <row r="840" spans="2:20" x14ac:dyDescent="0.35">
      <c r="B840" s="6">
        <f t="shared" si="97"/>
        <v>2015</v>
      </c>
      <c r="E840" s="3">
        <f t="shared" si="96"/>
        <v>0</v>
      </c>
      <c r="H840" s="3">
        <f t="shared" si="91"/>
        <v>0</v>
      </c>
      <c r="K840" s="3">
        <f t="shared" si="92"/>
        <v>2</v>
      </c>
      <c r="N840" s="3">
        <f t="shared" si="93"/>
        <v>4</v>
      </c>
      <c r="Q840" s="3">
        <f t="shared" si="94"/>
        <v>5</v>
      </c>
      <c r="T840" s="3">
        <f t="shared" si="95"/>
        <v>0</v>
      </c>
    </row>
    <row r="841" spans="2:20" x14ac:dyDescent="0.35">
      <c r="B841" s="6">
        <f t="shared" si="97"/>
        <v>2016</v>
      </c>
      <c r="E841" s="3">
        <f t="shared" si="96"/>
        <v>0</v>
      </c>
      <c r="H841" s="3">
        <f t="shared" si="91"/>
        <v>9</v>
      </c>
      <c r="K841" s="3">
        <f t="shared" si="92"/>
        <v>29</v>
      </c>
      <c r="N841" s="3">
        <f t="shared" si="93"/>
        <v>31</v>
      </c>
      <c r="Q841" s="3">
        <f t="shared" si="94"/>
        <v>30</v>
      </c>
      <c r="T841" s="3">
        <f t="shared" si="95"/>
        <v>19</v>
      </c>
    </row>
    <row r="842" spans="2:20" x14ac:dyDescent="0.35">
      <c r="B842" s="6">
        <f t="shared" si="97"/>
        <v>2017</v>
      </c>
      <c r="E842" s="3">
        <f t="shared" si="96"/>
        <v>0</v>
      </c>
      <c r="H842" s="3">
        <f t="shared" si="91"/>
        <v>0</v>
      </c>
      <c r="K842" s="3">
        <f t="shared" si="92"/>
        <v>25</v>
      </c>
      <c r="N842" s="3">
        <f t="shared" si="93"/>
        <v>31</v>
      </c>
      <c r="Q842" s="3">
        <f t="shared" si="94"/>
        <v>30</v>
      </c>
      <c r="T842" s="3">
        <f t="shared" si="95"/>
        <v>24</v>
      </c>
    </row>
    <row r="843" spans="2:20" x14ac:dyDescent="0.35">
      <c r="B843" s="6">
        <f t="shared" si="97"/>
        <v>2018</v>
      </c>
      <c r="E843" s="3">
        <f t="shared" si="96"/>
        <v>0</v>
      </c>
      <c r="H843" s="3">
        <f t="shared" si="91"/>
        <v>10</v>
      </c>
      <c r="K843" s="3">
        <f t="shared" si="92"/>
        <v>20</v>
      </c>
      <c r="N843" s="3">
        <f t="shared" si="93"/>
        <v>31</v>
      </c>
      <c r="Q843" s="3">
        <f t="shared" si="94"/>
        <v>28</v>
      </c>
      <c r="T843" s="3">
        <f t="shared" si="95"/>
        <v>1</v>
      </c>
    </row>
    <row r="844" spans="2:20" x14ac:dyDescent="0.35">
      <c r="B844" s="6">
        <f t="shared" si="97"/>
        <v>2019</v>
      </c>
      <c r="E844" s="3">
        <f t="shared" si="96"/>
        <v>0</v>
      </c>
      <c r="H844" s="3">
        <f t="shared" si="91"/>
        <v>0</v>
      </c>
      <c r="K844" s="3">
        <f t="shared" si="92"/>
        <v>0</v>
      </c>
      <c r="N844" s="3">
        <f t="shared" si="93"/>
        <v>13</v>
      </c>
      <c r="Q844" s="3">
        <f t="shared" si="94"/>
        <v>0</v>
      </c>
      <c r="T844" s="3">
        <f t="shared" si="95"/>
        <v>0</v>
      </c>
    </row>
    <row r="845" spans="2:20" x14ac:dyDescent="0.35">
      <c r="B845" s="6">
        <f t="shared" si="97"/>
        <v>2020</v>
      </c>
      <c r="E845" s="3">
        <f t="shared" si="96"/>
        <v>0</v>
      </c>
      <c r="H845" s="3">
        <f t="shared" si="91"/>
        <v>14</v>
      </c>
      <c r="K845" s="3">
        <f t="shared" si="92"/>
        <v>27</v>
      </c>
      <c r="N845" s="3">
        <f t="shared" si="93"/>
        <v>31</v>
      </c>
      <c r="Q845" s="3">
        <f t="shared" si="94"/>
        <v>30</v>
      </c>
      <c r="T845" s="3">
        <f t="shared" si="95"/>
        <v>11</v>
      </c>
    </row>
    <row r="846" spans="2:20" x14ac:dyDescent="0.35">
      <c r="B846" s="6">
        <f t="shared" si="97"/>
        <v>2021</v>
      </c>
      <c r="E846" s="3">
        <f t="shared" si="96"/>
        <v>0</v>
      </c>
      <c r="H846" s="3">
        <f t="shared" si="91"/>
        <v>20</v>
      </c>
      <c r="K846" s="3">
        <f t="shared" si="92"/>
        <v>11</v>
      </c>
      <c r="N846" s="3">
        <f t="shared" si="93"/>
        <v>19</v>
      </c>
      <c r="Q846" s="3">
        <f t="shared" si="94"/>
        <v>1</v>
      </c>
      <c r="T846" s="3">
        <f t="shared" si="95"/>
        <v>0</v>
      </c>
    </row>
    <row r="847" spans="2:20" x14ac:dyDescent="0.35">
      <c r="B847" s="6">
        <f t="shared" si="97"/>
        <v>2022</v>
      </c>
      <c r="E847" s="3">
        <f t="shared" si="96"/>
        <v>0</v>
      </c>
      <c r="H847" s="3">
        <f t="shared" si="91"/>
        <v>7</v>
      </c>
      <c r="K847" s="3">
        <f t="shared" si="92"/>
        <v>27</v>
      </c>
      <c r="N847" s="3">
        <f t="shared" si="93"/>
        <v>27</v>
      </c>
      <c r="Q847" s="3">
        <f t="shared" si="94"/>
        <v>11</v>
      </c>
      <c r="T847" s="3">
        <f t="shared" si="95"/>
        <v>0</v>
      </c>
    </row>
    <row r="848" spans="2:20" x14ac:dyDescent="0.35">
      <c r="B848" s="6">
        <f t="shared" si="97"/>
        <v>2023</v>
      </c>
      <c r="E848" s="3">
        <f t="shared" si="96"/>
        <v>0</v>
      </c>
      <c r="H848" s="3">
        <f t="shared" si="91"/>
        <v>0</v>
      </c>
      <c r="K848" s="3">
        <f t="shared" si="92"/>
        <v>0</v>
      </c>
      <c r="N848" s="3">
        <f t="shared" si="93"/>
        <v>0</v>
      </c>
      <c r="Q848" s="3">
        <f t="shared" si="94"/>
        <v>0</v>
      </c>
      <c r="T848" s="3">
        <f t="shared" si="95"/>
        <v>0</v>
      </c>
    </row>
    <row r="850" spans="1:20" x14ac:dyDescent="0.35">
      <c r="A850" t="s">
        <v>75</v>
      </c>
      <c r="E850" s="3">
        <f>COUNTIF(E823:E848,"&gt;0")</f>
        <v>1</v>
      </c>
      <c r="H850" s="3">
        <f>COUNTIF(H823:H848,"&gt;0")</f>
        <v>13</v>
      </c>
      <c r="K850" s="3">
        <f>COUNTIF(K823:K848,"&gt;0")</f>
        <v>19</v>
      </c>
      <c r="N850" s="3">
        <f>COUNTIF(N823:N848,"&gt;0")</f>
        <v>23</v>
      </c>
      <c r="Q850" s="3">
        <f>COUNTIF(Q823:Q848,"&gt;0")</f>
        <v>23</v>
      </c>
      <c r="T850" s="3">
        <f>COUNTIF(T823:T848,"&gt;0")</f>
        <v>8</v>
      </c>
    </row>
    <row r="851" spans="1:20" x14ac:dyDescent="0.35">
      <c r="A851" t="s">
        <v>76</v>
      </c>
      <c r="E851" s="3">
        <v>25</v>
      </c>
      <c r="H851" s="3">
        <v>25</v>
      </c>
      <c r="K851" s="3">
        <v>25</v>
      </c>
      <c r="N851" s="3">
        <v>26</v>
      </c>
      <c r="Q851" s="3">
        <v>26</v>
      </c>
      <c r="T851" s="3">
        <v>26</v>
      </c>
    </row>
    <row r="852" spans="1:20" x14ac:dyDescent="0.35">
      <c r="A852" t="s">
        <v>77</v>
      </c>
      <c r="E852" s="2">
        <f>E850/E851</f>
        <v>0.04</v>
      </c>
      <c r="H852" s="2">
        <f>H850/H851</f>
        <v>0.52</v>
      </c>
      <c r="K852" s="2">
        <f>K850/K851</f>
        <v>0.76</v>
      </c>
      <c r="N852" s="2">
        <f>N850/N851</f>
        <v>0.88461538461538458</v>
      </c>
      <c r="Q852" s="2">
        <f>Q850/Q851</f>
        <v>0.88461538461538458</v>
      </c>
      <c r="T852" s="2">
        <f>T850/T851</f>
        <v>0.30769230769230771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36CE8-CE19-4BE2-9CD8-5DF1A088431B}">
  <dimension ref="A1:AH854"/>
  <sheetViews>
    <sheetView workbookViewId="0">
      <pane ySplit="1" topLeftCell="A641" activePane="bottomLeft" state="frozen"/>
      <selection pane="bottomLeft" activeCell="F825" sqref="F825"/>
    </sheetView>
  </sheetViews>
  <sheetFormatPr defaultRowHeight="14.5" x14ac:dyDescent="0.35"/>
  <cols>
    <col min="1" max="1" width="23.6328125" customWidth="1"/>
    <col min="3" max="3" width="12.6328125" customWidth="1"/>
    <col min="5" max="5" width="8.7265625" style="3"/>
    <col min="7" max="7" width="12.6328125" customWidth="1"/>
    <col min="9" max="9" width="8.7265625" style="3"/>
    <col min="11" max="11" width="12.6328125" customWidth="1"/>
    <col min="13" max="13" width="8.7265625" style="3"/>
    <col min="15" max="15" width="12.6328125" customWidth="1"/>
    <col min="17" max="17" width="8.7265625" style="3"/>
    <col min="19" max="19" width="12.6328125" customWidth="1"/>
    <col min="21" max="21" width="8.7265625" style="3"/>
    <col min="23" max="23" width="12.6328125" customWidth="1"/>
    <col min="25" max="25" width="8.7265625" style="3"/>
    <col min="27" max="27" width="12.6328125" customWidth="1"/>
    <col min="29" max="29" width="8.7265625" style="3"/>
    <col min="31" max="31" width="12.6328125" customWidth="1"/>
    <col min="33" max="33" width="8.7265625" style="3"/>
  </cols>
  <sheetData>
    <row r="1" spans="1:34" x14ac:dyDescent="0.35">
      <c r="B1" t="s">
        <v>73</v>
      </c>
      <c r="C1" s="8" t="s">
        <v>0</v>
      </c>
      <c r="D1" t="s">
        <v>67</v>
      </c>
      <c r="E1" s="3" t="s">
        <v>86</v>
      </c>
      <c r="F1" s="3" t="s">
        <v>66</v>
      </c>
      <c r="G1" s="8" t="s">
        <v>1</v>
      </c>
      <c r="H1" t="s">
        <v>67</v>
      </c>
      <c r="I1" s="3" t="s">
        <v>86</v>
      </c>
      <c r="J1" s="3" t="s">
        <v>66</v>
      </c>
      <c r="K1" s="8" t="s">
        <v>2</v>
      </c>
      <c r="L1" t="s">
        <v>67</v>
      </c>
      <c r="M1" s="3" t="s">
        <v>86</v>
      </c>
      <c r="N1" s="3" t="s">
        <v>66</v>
      </c>
      <c r="O1" s="8" t="s">
        <v>3</v>
      </c>
      <c r="P1" t="s">
        <v>67</v>
      </c>
      <c r="Q1" s="3" t="s">
        <v>86</v>
      </c>
      <c r="R1" s="3" t="s">
        <v>66</v>
      </c>
      <c r="S1" s="8" t="s">
        <v>4</v>
      </c>
      <c r="T1" t="s">
        <v>67</v>
      </c>
      <c r="U1" s="3" t="s">
        <v>86</v>
      </c>
      <c r="V1" s="3" t="s">
        <v>66</v>
      </c>
      <c r="W1" s="8" t="s">
        <v>5</v>
      </c>
      <c r="X1" t="s">
        <v>67</v>
      </c>
      <c r="Y1" s="3" t="s">
        <v>86</v>
      </c>
      <c r="Z1" s="3" t="s">
        <v>66</v>
      </c>
      <c r="AA1" s="8" t="s">
        <v>92</v>
      </c>
      <c r="AB1" t="s">
        <v>67</v>
      </c>
      <c r="AC1" s="3" t="s">
        <v>86</v>
      </c>
      <c r="AD1" s="3" t="s">
        <v>66</v>
      </c>
      <c r="AE1" s="8" t="s">
        <v>93</v>
      </c>
      <c r="AF1" t="s">
        <v>67</v>
      </c>
      <c r="AG1" s="3" t="s">
        <v>86</v>
      </c>
      <c r="AH1" s="3" t="s">
        <v>66</v>
      </c>
    </row>
    <row r="2" spans="1:34" x14ac:dyDescent="0.35">
      <c r="A2" t="s">
        <v>64</v>
      </c>
      <c r="C2" s="6"/>
      <c r="F2" s="3">
        <v>-18.43</v>
      </c>
      <c r="G2" s="6"/>
      <c r="J2" s="3">
        <v>-19.46</v>
      </c>
      <c r="K2" s="6"/>
      <c r="N2" s="3">
        <v>-20.79</v>
      </c>
      <c r="O2" s="6"/>
      <c r="R2" s="3">
        <v>-18.010000000000002</v>
      </c>
      <c r="S2" s="6"/>
      <c r="V2" s="3">
        <v>-12.83</v>
      </c>
      <c r="W2" s="6"/>
      <c r="Z2" s="3">
        <v>-7.05</v>
      </c>
      <c r="AA2" s="6"/>
      <c r="AD2" s="3">
        <v>0</v>
      </c>
      <c r="AE2" s="6"/>
      <c r="AH2" s="3">
        <v>0</v>
      </c>
    </row>
    <row r="3" spans="1:34" x14ac:dyDescent="0.35">
      <c r="A3" t="s">
        <v>65</v>
      </c>
      <c r="C3" s="6"/>
      <c r="F3" s="9">
        <v>1.4370000000000001</v>
      </c>
      <c r="G3" s="6"/>
      <c r="J3" s="9">
        <v>1.4370000000000001</v>
      </c>
      <c r="K3" s="6"/>
      <c r="N3" s="9">
        <v>1.4370000000000001</v>
      </c>
      <c r="O3" s="6"/>
      <c r="R3" s="9">
        <v>1.4370000000000001</v>
      </c>
      <c r="S3" s="6"/>
      <c r="V3" s="9">
        <v>1.4370000000000001</v>
      </c>
      <c r="W3" s="6"/>
      <c r="Z3" s="9">
        <v>1.4370000000000001</v>
      </c>
      <c r="AA3" s="6"/>
      <c r="AD3" s="9">
        <v>1.615</v>
      </c>
      <c r="AE3" s="6"/>
      <c r="AH3" s="9">
        <v>1.615</v>
      </c>
    </row>
    <row r="4" spans="1:34" x14ac:dyDescent="0.35">
      <c r="B4">
        <f>YEAR(O4)</f>
        <v>1998</v>
      </c>
      <c r="C4" s="6"/>
      <c r="E4" s="3" t="s">
        <v>87</v>
      </c>
      <c r="F4" s="3" t="str">
        <f t="shared" ref="F4:F67" si="0">IF(ISBLANK(D4),"",(D4*F$3)+F$2+((E4/12)*GL_sqft)/Day_sec)</f>
        <v/>
      </c>
      <c r="G4" s="6"/>
      <c r="I4" s="3" t="s">
        <v>87</v>
      </c>
      <c r="J4" s="3" t="str">
        <f t="shared" ref="J4:J67" si="1">IF(ISBLANK(H4),"",(H4*J$3)+J$2+((I4/12)*GL_sqft)/Day_sec)</f>
        <v/>
      </c>
      <c r="K4" s="6"/>
      <c r="M4" s="3" t="s">
        <v>87</v>
      </c>
      <c r="N4" s="3" t="str">
        <f t="shared" ref="N4:N67" si="2">IF(ISBLANK(L4),"",(L4*N$3)+N$2+((M4/12)*GL_sqft)/Day_sec)</f>
        <v/>
      </c>
      <c r="O4" s="7">
        <v>36008</v>
      </c>
      <c r="P4">
        <v>10</v>
      </c>
      <c r="Q4" s="12">
        <v>0</v>
      </c>
      <c r="R4" s="3">
        <f t="shared" ref="R4:R67" si="3">IF(ISBLANK(P4),"",(P4*R$3)+R$2+((Q4/12)*GL_sqft)/Day_sec)</f>
        <v>-3.6400000000000006</v>
      </c>
      <c r="S4" s="7">
        <v>36039</v>
      </c>
      <c r="T4">
        <v>3.9</v>
      </c>
      <c r="U4" s="12">
        <v>0</v>
      </c>
      <c r="V4" s="3">
        <f t="shared" ref="V4:V67" si="4">IF(ISBLANK(T4),"",(T4*V$3)+V$2+((U4/12)*GL_sqft)/Day_sec)</f>
        <v>-7.2256999999999998</v>
      </c>
      <c r="W4" s="7">
        <v>36069</v>
      </c>
      <c r="X4">
        <v>16</v>
      </c>
      <c r="Y4" s="12">
        <v>0.2</v>
      </c>
      <c r="Z4" s="3">
        <f t="shared" ref="Z4:Z67" si="5">IF(ISBLANK(X4),"",(X4*Z$3)+Z$2+((Y4/12)*GL_sqft)/Day_sec)</f>
        <v>43.771999999999998</v>
      </c>
      <c r="AA4" s="7">
        <v>36100</v>
      </c>
      <c r="AB4">
        <v>56</v>
      </c>
      <c r="AC4" s="12"/>
      <c r="AD4" s="3">
        <f>IF(ISBLANK(AB4),"",(AB4*AD$3)+AD$2+((AC4/12)*GL_sqft)/Day_sec)</f>
        <v>90.44</v>
      </c>
      <c r="AE4" s="7">
        <v>36130</v>
      </c>
      <c r="AF4">
        <v>57</v>
      </c>
      <c r="AG4" s="12"/>
      <c r="AH4" s="3">
        <f t="shared" ref="AH4:AH67" si="6">IF(ISBLANK(AF4),"",(AF4*AH$3)+AH$2+((AG4/12)*GL_sqft)/Day_sec)</f>
        <v>92.054999999999993</v>
      </c>
    </row>
    <row r="5" spans="1:34" x14ac:dyDescent="0.35">
      <c r="B5">
        <f t="shared" ref="B5:B68" si="7">YEAR(O5)</f>
        <v>1998</v>
      </c>
      <c r="C5" s="6"/>
      <c r="E5" s="3" t="s">
        <v>87</v>
      </c>
      <c r="F5" s="3" t="str">
        <f t="shared" si="0"/>
        <v/>
      </c>
      <c r="G5" s="6"/>
      <c r="I5" s="3" t="s">
        <v>87</v>
      </c>
      <c r="J5" s="3" t="str">
        <f t="shared" si="1"/>
        <v/>
      </c>
      <c r="K5" s="6"/>
      <c r="M5" s="3" t="s">
        <v>87</v>
      </c>
      <c r="N5" s="3" t="str">
        <f t="shared" si="2"/>
        <v/>
      </c>
      <c r="O5" s="7">
        <v>36009</v>
      </c>
      <c r="P5">
        <v>9</v>
      </c>
      <c r="Q5" s="12">
        <v>0</v>
      </c>
      <c r="R5" s="3">
        <f t="shared" si="3"/>
        <v>-5.0770000000000017</v>
      </c>
      <c r="S5" s="7">
        <v>36040</v>
      </c>
      <c r="T5">
        <v>3.7</v>
      </c>
      <c r="U5" s="12">
        <v>0</v>
      </c>
      <c r="V5" s="3">
        <f t="shared" si="4"/>
        <v>-7.5130999999999997</v>
      </c>
      <c r="W5" s="7">
        <v>36070</v>
      </c>
      <c r="X5">
        <v>20</v>
      </c>
      <c r="Y5" s="12">
        <v>0.76</v>
      </c>
      <c r="Z5" s="3">
        <f t="shared" si="5"/>
        <v>127.44400000000002</v>
      </c>
      <c r="AA5" s="7">
        <v>36101</v>
      </c>
      <c r="AB5">
        <v>47</v>
      </c>
      <c r="AC5" s="12"/>
      <c r="AD5" s="3">
        <f t="shared" ref="AD5:AD67" si="8">IF(ISBLANK(AB5),"",(AB5*AD$3)+AD$2+((AC5/12)*GL_sqft)/Day_sec)</f>
        <v>75.905000000000001</v>
      </c>
      <c r="AE5" s="7">
        <v>36131</v>
      </c>
      <c r="AF5">
        <v>51</v>
      </c>
      <c r="AG5" s="12"/>
      <c r="AH5" s="3">
        <f t="shared" si="6"/>
        <v>82.364999999999995</v>
      </c>
    </row>
    <row r="6" spans="1:34" x14ac:dyDescent="0.35">
      <c r="B6">
        <f t="shared" si="7"/>
        <v>1998</v>
      </c>
      <c r="C6" s="6"/>
      <c r="E6" s="3" t="s">
        <v>87</v>
      </c>
      <c r="F6" s="3" t="str">
        <f t="shared" si="0"/>
        <v/>
      </c>
      <c r="G6" s="6"/>
      <c r="I6" s="3" t="s">
        <v>87</v>
      </c>
      <c r="J6" s="3" t="str">
        <f t="shared" si="1"/>
        <v/>
      </c>
      <c r="K6" s="6"/>
      <c r="M6" s="3" t="s">
        <v>87</v>
      </c>
      <c r="N6" s="3" t="str">
        <f t="shared" si="2"/>
        <v/>
      </c>
      <c r="O6" s="7">
        <v>36010</v>
      </c>
      <c r="P6">
        <v>8.4</v>
      </c>
      <c r="Q6" s="12">
        <v>0</v>
      </c>
      <c r="R6" s="3">
        <f t="shared" si="3"/>
        <v>-5.9392000000000014</v>
      </c>
      <c r="S6" s="7">
        <v>36041</v>
      </c>
      <c r="T6">
        <v>3.5</v>
      </c>
      <c r="U6" s="12">
        <v>0</v>
      </c>
      <c r="V6" s="3">
        <f t="shared" si="4"/>
        <v>-7.8004999999999995</v>
      </c>
      <c r="W6" s="7">
        <v>36071</v>
      </c>
      <c r="X6">
        <v>17</v>
      </c>
      <c r="Y6" s="12">
        <v>0</v>
      </c>
      <c r="Z6" s="3">
        <f t="shared" si="5"/>
        <v>17.379000000000001</v>
      </c>
      <c r="AA6" s="7">
        <v>36102</v>
      </c>
      <c r="AB6">
        <v>39</v>
      </c>
      <c r="AC6" s="12"/>
      <c r="AD6" s="3">
        <f t="shared" si="8"/>
        <v>62.984999999999999</v>
      </c>
      <c r="AE6" s="7">
        <v>36132</v>
      </c>
      <c r="AF6">
        <v>46</v>
      </c>
      <c r="AG6" s="12"/>
      <c r="AH6" s="3">
        <f t="shared" si="6"/>
        <v>74.290000000000006</v>
      </c>
    </row>
    <row r="7" spans="1:34" x14ac:dyDescent="0.35">
      <c r="B7">
        <f t="shared" si="7"/>
        <v>1998</v>
      </c>
      <c r="C7" s="6"/>
      <c r="E7" s="3" t="s">
        <v>87</v>
      </c>
      <c r="F7" s="3" t="str">
        <f t="shared" si="0"/>
        <v/>
      </c>
      <c r="G7" s="6"/>
      <c r="I7" s="3" t="s">
        <v>87</v>
      </c>
      <c r="J7" s="3" t="str">
        <f t="shared" si="1"/>
        <v/>
      </c>
      <c r="K7" s="6"/>
      <c r="M7" s="3" t="s">
        <v>87</v>
      </c>
      <c r="N7" s="3" t="str">
        <f t="shared" si="2"/>
        <v/>
      </c>
      <c r="O7" s="7">
        <v>36011</v>
      </c>
      <c r="P7">
        <v>8.1</v>
      </c>
      <c r="Q7" s="12">
        <v>0</v>
      </c>
      <c r="R7" s="3">
        <f t="shared" si="3"/>
        <v>-6.3703000000000021</v>
      </c>
      <c r="S7" s="7">
        <v>36042</v>
      </c>
      <c r="T7">
        <v>3.3</v>
      </c>
      <c r="U7" s="12">
        <v>0</v>
      </c>
      <c r="V7" s="3">
        <f t="shared" si="4"/>
        <v>-8.0879000000000012</v>
      </c>
      <c r="W7" s="7">
        <v>36072</v>
      </c>
      <c r="X7">
        <v>13</v>
      </c>
      <c r="Y7" s="12">
        <v>0</v>
      </c>
      <c r="Z7" s="3">
        <f t="shared" si="5"/>
        <v>11.631</v>
      </c>
      <c r="AA7" s="7">
        <v>36103</v>
      </c>
      <c r="AB7">
        <v>31</v>
      </c>
      <c r="AC7" s="12"/>
      <c r="AD7" s="3">
        <f t="shared" si="8"/>
        <v>50.064999999999998</v>
      </c>
      <c r="AE7" s="7">
        <v>36133</v>
      </c>
      <c r="AF7">
        <v>43</v>
      </c>
      <c r="AG7" s="12"/>
      <c r="AH7" s="3">
        <f t="shared" si="6"/>
        <v>69.444999999999993</v>
      </c>
    </row>
    <row r="8" spans="1:34" x14ac:dyDescent="0.35">
      <c r="B8">
        <f t="shared" si="7"/>
        <v>1998</v>
      </c>
      <c r="C8" s="6"/>
      <c r="E8" s="3" t="s">
        <v>87</v>
      </c>
      <c r="F8" s="3" t="str">
        <f t="shared" si="0"/>
        <v/>
      </c>
      <c r="G8" s="6"/>
      <c r="I8" s="3" t="s">
        <v>87</v>
      </c>
      <c r="J8" s="3" t="str">
        <f t="shared" si="1"/>
        <v/>
      </c>
      <c r="K8" s="6"/>
      <c r="M8" s="3" t="s">
        <v>87</v>
      </c>
      <c r="N8" s="3" t="str">
        <f t="shared" si="2"/>
        <v/>
      </c>
      <c r="O8" s="7">
        <v>36012</v>
      </c>
      <c r="P8">
        <v>7.3</v>
      </c>
      <c r="Q8" s="12">
        <v>0</v>
      </c>
      <c r="R8" s="3">
        <f t="shared" si="3"/>
        <v>-7.5199000000000016</v>
      </c>
      <c r="S8" s="7">
        <v>36043</v>
      </c>
      <c r="T8">
        <v>3.3</v>
      </c>
      <c r="U8" s="12">
        <v>0</v>
      </c>
      <c r="V8" s="3">
        <f t="shared" si="4"/>
        <v>-8.0879000000000012</v>
      </c>
      <c r="W8" s="7">
        <v>36073</v>
      </c>
      <c r="X8">
        <v>11</v>
      </c>
      <c r="Y8" s="12">
        <v>0</v>
      </c>
      <c r="Z8" s="3">
        <f t="shared" si="5"/>
        <v>8.7570000000000014</v>
      </c>
      <c r="AA8" s="7">
        <v>36104</v>
      </c>
      <c r="AB8">
        <v>26</v>
      </c>
      <c r="AC8" s="12"/>
      <c r="AD8" s="3">
        <f t="shared" si="8"/>
        <v>41.99</v>
      </c>
      <c r="AE8" s="7">
        <v>36134</v>
      </c>
      <c r="AF8">
        <v>37</v>
      </c>
      <c r="AG8" s="12"/>
      <c r="AH8" s="3">
        <f t="shared" si="6"/>
        <v>59.755000000000003</v>
      </c>
    </row>
    <row r="9" spans="1:34" x14ac:dyDescent="0.35">
      <c r="B9">
        <f t="shared" si="7"/>
        <v>1998</v>
      </c>
      <c r="C9" s="6"/>
      <c r="E9" s="3" t="s">
        <v>87</v>
      </c>
      <c r="F9" s="3" t="str">
        <f t="shared" si="0"/>
        <v/>
      </c>
      <c r="G9" s="6"/>
      <c r="I9" s="3" t="s">
        <v>87</v>
      </c>
      <c r="J9" s="3" t="str">
        <f t="shared" si="1"/>
        <v/>
      </c>
      <c r="K9" s="6"/>
      <c r="M9" s="3" t="s">
        <v>87</v>
      </c>
      <c r="N9" s="3" t="str">
        <f t="shared" si="2"/>
        <v/>
      </c>
      <c r="O9" s="7">
        <v>36013</v>
      </c>
      <c r="P9">
        <v>7</v>
      </c>
      <c r="Q9" s="12">
        <v>0</v>
      </c>
      <c r="R9" s="3">
        <f t="shared" si="3"/>
        <v>-7.9510000000000005</v>
      </c>
      <c r="S9" s="7">
        <v>36044</v>
      </c>
      <c r="T9">
        <v>3.1</v>
      </c>
      <c r="U9" s="12">
        <v>0</v>
      </c>
      <c r="V9" s="3">
        <f t="shared" si="4"/>
        <v>-8.3752999999999993</v>
      </c>
      <c r="W9" s="7">
        <v>36074</v>
      </c>
      <c r="X9">
        <v>9.1</v>
      </c>
      <c r="Y9" s="12">
        <v>0</v>
      </c>
      <c r="Z9" s="3">
        <f t="shared" si="5"/>
        <v>6.0267000000000008</v>
      </c>
      <c r="AA9" s="7">
        <v>36105</v>
      </c>
      <c r="AB9">
        <v>22</v>
      </c>
      <c r="AC9" s="12"/>
      <c r="AD9" s="3">
        <f t="shared" si="8"/>
        <v>35.53</v>
      </c>
      <c r="AE9" s="7">
        <v>36135</v>
      </c>
      <c r="AF9">
        <v>34</v>
      </c>
      <c r="AG9" s="12"/>
      <c r="AH9" s="3">
        <f t="shared" si="6"/>
        <v>54.91</v>
      </c>
    </row>
    <row r="10" spans="1:34" x14ac:dyDescent="0.35">
      <c r="B10">
        <f t="shared" si="7"/>
        <v>1998</v>
      </c>
      <c r="C10" s="6"/>
      <c r="E10" s="3" t="s">
        <v>87</v>
      </c>
      <c r="F10" s="3" t="str">
        <f t="shared" si="0"/>
        <v/>
      </c>
      <c r="G10" s="6"/>
      <c r="I10" s="3" t="s">
        <v>87</v>
      </c>
      <c r="J10" s="3" t="str">
        <f t="shared" si="1"/>
        <v/>
      </c>
      <c r="K10" s="6"/>
      <c r="M10" s="3" t="s">
        <v>87</v>
      </c>
      <c r="N10" s="3" t="str">
        <f t="shared" si="2"/>
        <v/>
      </c>
      <c r="O10" s="7">
        <v>36014</v>
      </c>
      <c r="P10">
        <v>6.5</v>
      </c>
      <c r="Q10" s="12">
        <v>0</v>
      </c>
      <c r="R10" s="3">
        <f t="shared" si="3"/>
        <v>-8.6695000000000011</v>
      </c>
      <c r="S10" s="7">
        <v>36045</v>
      </c>
      <c r="T10">
        <v>3.8</v>
      </c>
      <c r="U10" s="12">
        <v>0.1</v>
      </c>
      <c r="V10" s="3">
        <f t="shared" si="4"/>
        <v>6.5455999999999994</v>
      </c>
      <c r="W10" s="7">
        <v>36075</v>
      </c>
      <c r="X10">
        <v>6.6</v>
      </c>
      <c r="Y10" s="12">
        <v>0</v>
      </c>
      <c r="Z10" s="3">
        <f t="shared" si="5"/>
        <v>2.4341999999999997</v>
      </c>
      <c r="AA10" s="7">
        <v>36106</v>
      </c>
      <c r="AB10">
        <v>20</v>
      </c>
      <c r="AC10" s="12"/>
      <c r="AD10" s="3">
        <f t="shared" si="8"/>
        <v>32.299999999999997</v>
      </c>
      <c r="AE10" s="7">
        <v>36136</v>
      </c>
      <c r="AF10">
        <v>36</v>
      </c>
      <c r="AG10" s="12"/>
      <c r="AH10" s="3">
        <f t="shared" si="6"/>
        <v>58.14</v>
      </c>
    </row>
    <row r="11" spans="1:34" x14ac:dyDescent="0.35">
      <c r="B11">
        <f t="shared" si="7"/>
        <v>1998</v>
      </c>
      <c r="C11" s="6"/>
      <c r="E11" s="3" t="s">
        <v>87</v>
      </c>
      <c r="F11" s="3" t="str">
        <f t="shared" si="0"/>
        <v/>
      </c>
      <c r="G11" s="6"/>
      <c r="I11" s="3" t="s">
        <v>87</v>
      </c>
      <c r="J11" s="3" t="str">
        <f t="shared" si="1"/>
        <v/>
      </c>
      <c r="K11" s="6"/>
      <c r="M11" s="3" t="s">
        <v>87</v>
      </c>
      <c r="N11" s="3" t="str">
        <f t="shared" si="2"/>
        <v/>
      </c>
      <c r="O11" s="7">
        <v>36015</v>
      </c>
      <c r="P11">
        <v>6.3</v>
      </c>
      <c r="Q11" s="12">
        <v>0</v>
      </c>
      <c r="R11" s="3">
        <f t="shared" si="3"/>
        <v>-8.956900000000001</v>
      </c>
      <c r="S11" s="7">
        <v>36046</v>
      </c>
      <c r="T11">
        <v>3.8</v>
      </c>
      <c r="U11" s="12">
        <v>0.66</v>
      </c>
      <c r="V11" s="3">
        <f t="shared" si="4"/>
        <v>84.4696</v>
      </c>
      <c r="W11" s="7">
        <v>36076</v>
      </c>
      <c r="X11">
        <v>5.9</v>
      </c>
      <c r="Y11" s="12">
        <v>0</v>
      </c>
      <c r="Z11" s="3">
        <f t="shared" si="5"/>
        <v>1.428300000000001</v>
      </c>
      <c r="AA11" s="7">
        <v>36107</v>
      </c>
      <c r="AB11">
        <v>18</v>
      </c>
      <c r="AC11" s="12"/>
      <c r="AD11" s="3">
        <f t="shared" si="8"/>
        <v>29.07</v>
      </c>
      <c r="AE11" s="7">
        <v>36137</v>
      </c>
      <c r="AF11">
        <v>33</v>
      </c>
      <c r="AG11" s="12"/>
      <c r="AH11" s="3">
        <f t="shared" si="6"/>
        <v>53.295000000000002</v>
      </c>
    </row>
    <row r="12" spans="1:34" x14ac:dyDescent="0.35">
      <c r="B12">
        <f t="shared" si="7"/>
        <v>1998</v>
      </c>
      <c r="C12" s="6"/>
      <c r="E12" s="3" t="s">
        <v>87</v>
      </c>
      <c r="F12" s="3" t="str">
        <f t="shared" si="0"/>
        <v/>
      </c>
      <c r="G12" s="6"/>
      <c r="I12" s="3" t="s">
        <v>87</v>
      </c>
      <c r="J12" s="3" t="str">
        <f t="shared" si="1"/>
        <v/>
      </c>
      <c r="K12" s="6"/>
      <c r="M12" s="3" t="s">
        <v>87</v>
      </c>
      <c r="N12" s="3" t="str">
        <f t="shared" si="2"/>
        <v/>
      </c>
      <c r="O12" s="7">
        <v>36016</v>
      </c>
      <c r="P12">
        <v>6.2</v>
      </c>
      <c r="Q12" s="12">
        <v>0</v>
      </c>
      <c r="R12" s="3">
        <f t="shared" si="3"/>
        <v>-9.1006000000000018</v>
      </c>
      <c r="S12" s="7">
        <v>36047</v>
      </c>
      <c r="T12">
        <v>3.8</v>
      </c>
      <c r="U12" s="12">
        <v>0.36</v>
      </c>
      <c r="V12" s="3">
        <f t="shared" si="4"/>
        <v>42.724599999999995</v>
      </c>
      <c r="W12" s="7">
        <v>36077</v>
      </c>
      <c r="X12">
        <v>7.7</v>
      </c>
      <c r="Y12" s="12">
        <v>0.28000000000000003</v>
      </c>
      <c r="Z12" s="3">
        <f t="shared" si="5"/>
        <v>42.976900000000008</v>
      </c>
      <c r="AA12" s="7">
        <v>36108</v>
      </c>
      <c r="AB12">
        <v>17</v>
      </c>
      <c r="AC12" s="12"/>
      <c r="AD12" s="3">
        <f t="shared" si="8"/>
        <v>27.454999999999998</v>
      </c>
      <c r="AE12" s="7">
        <v>36138</v>
      </c>
      <c r="AF12">
        <v>31</v>
      </c>
      <c r="AG12" s="12"/>
      <c r="AH12" s="3">
        <f t="shared" si="6"/>
        <v>50.064999999999998</v>
      </c>
    </row>
    <row r="13" spans="1:34" x14ac:dyDescent="0.35">
      <c r="B13">
        <f t="shared" si="7"/>
        <v>1998</v>
      </c>
      <c r="C13" s="6"/>
      <c r="E13" s="3" t="s">
        <v>87</v>
      </c>
      <c r="F13" s="3" t="str">
        <f t="shared" si="0"/>
        <v/>
      </c>
      <c r="G13" s="6"/>
      <c r="I13" s="3" t="s">
        <v>87</v>
      </c>
      <c r="J13" s="3" t="str">
        <f t="shared" si="1"/>
        <v/>
      </c>
      <c r="K13" s="6"/>
      <c r="M13" s="3" t="s">
        <v>87</v>
      </c>
      <c r="N13" s="3" t="str">
        <f t="shared" si="2"/>
        <v/>
      </c>
      <c r="O13" s="7">
        <v>36017</v>
      </c>
      <c r="P13">
        <v>6</v>
      </c>
      <c r="Q13" s="12">
        <v>0</v>
      </c>
      <c r="R13" s="3">
        <f t="shared" si="3"/>
        <v>-9.3880000000000017</v>
      </c>
      <c r="S13" s="7">
        <v>36048</v>
      </c>
      <c r="T13">
        <v>4</v>
      </c>
      <c r="U13" s="12">
        <v>0.04</v>
      </c>
      <c r="V13" s="3">
        <f t="shared" si="4"/>
        <v>-1.516</v>
      </c>
      <c r="W13" s="7">
        <v>36078</v>
      </c>
      <c r="X13">
        <v>8.5</v>
      </c>
      <c r="Y13" s="12">
        <v>0.45</v>
      </c>
      <c r="Z13" s="3">
        <f t="shared" si="5"/>
        <v>67.781999999999996</v>
      </c>
      <c r="AA13" s="7">
        <v>36109</v>
      </c>
      <c r="AB13">
        <v>15</v>
      </c>
      <c r="AC13" s="12"/>
      <c r="AD13" s="3">
        <f t="shared" si="8"/>
        <v>24.225000000000001</v>
      </c>
      <c r="AE13" s="7">
        <v>36139</v>
      </c>
      <c r="AF13">
        <v>29</v>
      </c>
      <c r="AG13" s="12"/>
      <c r="AH13" s="3">
        <f t="shared" si="6"/>
        <v>46.835000000000001</v>
      </c>
    </row>
    <row r="14" spans="1:34" x14ac:dyDescent="0.35">
      <c r="B14">
        <f t="shared" si="7"/>
        <v>1998</v>
      </c>
      <c r="C14" s="6"/>
      <c r="E14" s="3" t="s">
        <v>87</v>
      </c>
      <c r="F14" s="3" t="str">
        <f t="shared" si="0"/>
        <v/>
      </c>
      <c r="G14" s="6"/>
      <c r="I14" s="3" t="s">
        <v>87</v>
      </c>
      <c r="J14" s="3" t="str">
        <f t="shared" si="1"/>
        <v/>
      </c>
      <c r="K14" s="6"/>
      <c r="M14" s="3" t="s">
        <v>87</v>
      </c>
      <c r="N14" s="3" t="str">
        <f t="shared" si="2"/>
        <v/>
      </c>
      <c r="O14" s="7">
        <v>36018</v>
      </c>
      <c r="P14">
        <v>6</v>
      </c>
      <c r="Q14" s="12">
        <v>0</v>
      </c>
      <c r="R14" s="3">
        <f t="shared" si="3"/>
        <v>-9.3880000000000017</v>
      </c>
      <c r="S14" s="7">
        <v>36049</v>
      </c>
      <c r="T14">
        <v>3.9</v>
      </c>
      <c r="U14" s="12">
        <v>0</v>
      </c>
      <c r="V14" s="3">
        <f t="shared" si="4"/>
        <v>-7.2256999999999998</v>
      </c>
      <c r="W14" s="7">
        <v>36079</v>
      </c>
      <c r="X14">
        <v>39</v>
      </c>
      <c r="Y14" s="12">
        <v>1.01</v>
      </c>
      <c r="Z14" s="3">
        <f t="shared" si="5"/>
        <v>189.53449999999998</v>
      </c>
      <c r="AA14" s="7">
        <v>36110</v>
      </c>
      <c r="AB14">
        <v>30</v>
      </c>
      <c r="AC14" s="12"/>
      <c r="AD14" s="3">
        <f t="shared" si="8"/>
        <v>48.45</v>
      </c>
      <c r="AE14" s="7">
        <v>36140</v>
      </c>
      <c r="AF14">
        <v>28</v>
      </c>
      <c r="AG14" s="12"/>
      <c r="AH14" s="3">
        <f t="shared" si="6"/>
        <v>45.22</v>
      </c>
    </row>
    <row r="15" spans="1:34" x14ac:dyDescent="0.35">
      <c r="B15">
        <f t="shared" si="7"/>
        <v>1998</v>
      </c>
      <c r="C15" s="6"/>
      <c r="E15" s="3" t="s">
        <v>87</v>
      </c>
      <c r="F15" s="3" t="str">
        <f t="shared" si="0"/>
        <v/>
      </c>
      <c r="G15" s="6"/>
      <c r="I15" s="3" t="s">
        <v>87</v>
      </c>
      <c r="J15" s="3" t="str">
        <f t="shared" si="1"/>
        <v/>
      </c>
      <c r="K15" s="6"/>
      <c r="M15" s="3" t="s">
        <v>87</v>
      </c>
      <c r="N15" s="3" t="str">
        <f t="shared" si="2"/>
        <v/>
      </c>
      <c r="O15" s="7">
        <v>36019</v>
      </c>
      <c r="P15">
        <v>6.9</v>
      </c>
      <c r="Q15" s="12">
        <v>0.41</v>
      </c>
      <c r="R15" s="3">
        <f t="shared" si="3"/>
        <v>48.956799999999994</v>
      </c>
      <c r="S15" s="7">
        <v>36050</v>
      </c>
      <c r="T15">
        <v>3.9</v>
      </c>
      <c r="U15" s="12">
        <v>0</v>
      </c>
      <c r="V15" s="3">
        <f t="shared" si="4"/>
        <v>-7.2256999999999998</v>
      </c>
      <c r="W15" s="7">
        <v>36080</v>
      </c>
      <c r="X15">
        <v>64</v>
      </c>
      <c r="Y15" s="12">
        <v>0.64</v>
      </c>
      <c r="Z15" s="3">
        <f t="shared" si="5"/>
        <v>173.97399999999999</v>
      </c>
      <c r="AA15" s="7">
        <v>36111</v>
      </c>
      <c r="AB15">
        <v>56</v>
      </c>
      <c r="AC15" s="12"/>
      <c r="AD15" s="3">
        <f t="shared" si="8"/>
        <v>90.44</v>
      </c>
      <c r="AE15" s="7">
        <v>36141</v>
      </c>
      <c r="AF15">
        <v>26</v>
      </c>
      <c r="AG15" s="12"/>
      <c r="AH15" s="3">
        <f t="shared" si="6"/>
        <v>41.99</v>
      </c>
    </row>
    <row r="16" spans="1:34" x14ac:dyDescent="0.35">
      <c r="B16">
        <f t="shared" si="7"/>
        <v>1998</v>
      </c>
      <c r="C16" s="6"/>
      <c r="E16" s="3" t="s">
        <v>87</v>
      </c>
      <c r="F16" s="3" t="str">
        <f t="shared" si="0"/>
        <v/>
      </c>
      <c r="G16" s="6"/>
      <c r="I16" s="3" t="s">
        <v>87</v>
      </c>
      <c r="J16" s="3" t="str">
        <f t="shared" si="1"/>
        <v/>
      </c>
      <c r="K16" s="6"/>
      <c r="M16" s="3" t="s">
        <v>87</v>
      </c>
      <c r="N16" s="3" t="str">
        <f t="shared" si="2"/>
        <v/>
      </c>
      <c r="O16" s="7">
        <v>36020</v>
      </c>
      <c r="P16">
        <v>6.4</v>
      </c>
      <c r="Q16" s="12">
        <v>0</v>
      </c>
      <c r="R16" s="3">
        <f t="shared" si="3"/>
        <v>-8.8132000000000001</v>
      </c>
      <c r="S16" s="7">
        <v>36051</v>
      </c>
      <c r="T16">
        <v>4.0999999999999996</v>
      </c>
      <c r="U16" s="12">
        <v>0.1</v>
      </c>
      <c r="V16" s="3">
        <f t="shared" si="4"/>
        <v>6.9766999999999992</v>
      </c>
      <c r="W16" s="7">
        <v>36081</v>
      </c>
      <c r="X16">
        <v>58</v>
      </c>
      <c r="Y16" s="12">
        <v>0</v>
      </c>
      <c r="Z16" s="3">
        <f t="shared" si="5"/>
        <v>76.296000000000006</v>
      </c>
      <c r="AA16" s="7">
        <v>36112</v>
      </c>
      <c r="AB16">
        <v>57</v>
      </c>
      <c r="AC16" s="12"/>
      <c r="AD16" s="3">
        <f t="shared" si="8"/>
        <v>92.054999999999993</v>
      </c>
      <c r="AE16" s="7">
        <v>36142</v>
      </c>
      <c r="AF16">
        <v>25</v>
      </c>
      <c r="AG16" s="12"/>
      <c r="AH16" s="3">
        <f t="shared" si="6"/>
        <v>40.375</v>
      </c>
    </row>
    <row r="17" spans="2:34" x14ac:dyDescent="0.35">
      <c r="B17">
        <f t="shared" si="7"/>
        <v>1998</v>
      </c>
      <c r="C17" s="6"/>
      <c r="E17" s="3" t="s">
        <v>87</v>
      </c>
      <c r="F17" s="3" t="str">
        <f t="shared" si="0"/>
        <v/>
      </c>
      <c r="G17" s="6"/>
      <c r="I17" s="3" t="s">
        <v>87</v>
      </c>
      <c r="J17" s="3" t="str">
        <f t="shared" si="1"/>
        <v/>
      </c>
      <c r="K17" s="6"/>
      <c r="M17" s="3" t="s">
        <v>87</v>
      </c>
      <c r="N17" s="3" t="str">
        <f t="shared" si="2"/>
        <v/>
      </c>
      <c r="O17" s="7">
        <v>36021</v>
      </c>
      <c r="P17">
        <v>5.9</v>
      </c>
      <c r="Q17" s="12">
        <v>0</v>
      </c>
      <c r="R17" s="3">
        <f t="shared" si="3"/>
        <v>-9.5317000000000007</v>
      </c>
      <c r="S17" s="7">
        <v>36052</v>
      </c>
      <c r="T17">
        <v>4</v>
      </c>
      <c r="U17" s="12">
        <v>0</v>
      </c>
      <c r="V17" s="3">
        <f t="shared" si="4"/>
        <v>-7.0819999999999999</v>
      </c>
      <c r="W17" s="7">
        <v>36082</v>
      </c>
      <c r="X17">
        <v>48</v>
      </c>
      <c r="Y17" s="12">
        <v>0</v>
      </c>
      <c r="Z17" s="3">
        <f t="shared" si="5"/>
        <v>61.926000000000002</v>
      </c>
      <c r="AA17" s="7">
        <v>36113</v>
      </c>
      <c r="AB17">
        <v>49</v>
      </c>
      <c r="AC17" s="12"/>
      <c r="AD17" s="3">
        <f t="shared" si="8"/>
        <v>79.135000000000005</v>
      </c>
      <c r="AE17" s="7">
        <v>36143</v>
      </c>
      <c r="AF17">
        <v>23</v>
      </c>
      <c r="AG17" s="12"/>
      <c r="AH17" s="3">
        <f t="shared" si="6"/>
        <v>37.145000000000003</v>
      </c>
    </row>
    <row r="18" spans="2:34" x14ac:dyDescent="0.35">
      <c r="B18">
        <f t="shared" si="7"/>
        <v>1998</v>
      </c>
      <c r="C18" s="6"/>
      <c r="E18" s="3" t="s">
        <v>87</v>
      </c>
      <c r="F18" s="3" t="str">
        <f t="shared" si="0"/>
        <v/>
      </c>
      <c r="G18" s="6"/>
      <c r="I18" s="3" t="s">
        <v>87</v>
      </c>
      <c r="J18" s="3" t="str">
        <f t="shared" si="1"/>
        <v/>
      </c>
      <c r="K18" s="6"/>
      <c r="M18" s="3" t="s">
        <v>87</v>
      </c>
      <c r="N18" s="3" t="str">
        <f t="shared" si="2"/>
        <v/>
      </c>
      <c r="O18" s="7">
        <v>36022</v>
      </c>
      <c r="P18">
        <v>5.7</v>
      </c>
      <c r="Q18" s="12">
        <v>0</v>
      </c>
      <c r="R18" s="3">
        <f t="shared" si="3"/>
        <v>-9.8191000000000006</v>
      </c>
      <c r="S18" s="7">
        <v>36053</v>
      </c>
      <c r="T18">
        <v>3.8</v>
      </c>
      <c r="U18" s="12">
        <v>0</v>
      </c>
      <c r="V18" s="3">
        <f t="shared" si="4"/>
        <v>-7.3693999999999997</v>
      </c>
      <c r="W18" s="7">
        <v>36083</v>
      </c>
      <c r="X18">
        <v>59</v>
      </c>
      <c r="Y18" s="12">
        <v>0.84</v>
      </c>
      <c r="Z18" s="3">
        <f t="shared" si="5"/>
        <v>194.61899999999997</v>
      </c>
      <c r="AA18" s="7">
        <v>36114</v>
      </c>
      <c r="AB18">
        <v>55</v>
      </c>
      <c r="AC18" s="12"/>
      <c r="AD18" s="3">
        <f t="shared" si="8"/>
        <v>88.825000000000003</v>
      </c>
      <c r="AE18" s="7">
        <v>36144</v>
      </c>
      <c r="AF18">
        <v>22</v>
      </c>
      <c r="AG18" s="12"/>
      <c r="AH18" s="3">
        <f t="shared" si="6"/>
        <v>35.53</v>
      </c>
    </row>
    <row r="19" spans="2:34" x14ac:dyDescent="0.35">
      <c r="B19">
        <f t="shared" si="7"/>
        <v>1998</v>
      </c>
      <c r="C19" s="6"/>
      <c r="E19" s="3" t="s">
        <v>87</v>
      </c>
      <c r="F19" s="3" t="str">
        <f t="shared" si="0"/>
        <v/>
      </c>
      <c r="G19" s="6"/>
      <c r="I19" s="3" t="s">
        <v>87</v>
      </c>
      <c r="J19" s="3" t="str">
        <f t="shared" si="1"/>
        <v/>
      </c>
      <c r="K19" s="6"/>
      <c r="M19" s="3" t="s">
        <v>87</v>
      </c>
      <c r="N19" s="3" t="str">
        <f t="shared" si="2"/>
        <v/>
      </c>
      <c r="O19" s="7">
        <v>36023</v>
      </c>
      <c r="P19">
        <v>5.5</v>
      </c>
      <c r="Q19" s="12">
        <v>0</v>
      </c>
      <c r="R19" s="3">
        <f t="shared" si="3"/>
        <v>-10.1065</v>
      </c>
      <c r="S19" s="7">
        <v>36054</v>
      </c>
      <c r="T19">
        <v>3.7</v>
      </c>
      <c r="U19" s="12">
        <v>0</v>
      </c>
      <c r="V19" s="3">
        <f t="shared" si="4"/>
        <v>-7.5130999999999997</v>
      </c>
      <c r="W19" s="7">
        <v>36084</v>
      </c>
      <c r="X19">
        <v>102</v>
      </c>
      <c r="Y19" s="12">
        <v>0.57999999999999996</v>
      </c>
      <c r="Z19" s="3">
        <f t="shared" si="5"/>
        <v>220.23099999999999</v>
      </c>
      <c r="AA19" s="7">
        <v>36115</v>
      </c>
      <c r="AB19">
        <v>62</v>
      </c>
      <c r="AC19" s="12"/>
      <c r="AD19" s="3">
        <f t="shared" si="8"/>
        <v>100.13</v>
      </c>
      <c r="AE19" s="7">
        <v>36145</v>
      </c>
      <c r="AF19">
        <v>22</v>
      </c>
      <c r="AG19" s="12"/>
      <c r="AH19" s="3">
        <f t="shared" si="6"/>
        <v>35.53</v>
      </c>
    </row>
    <row r="20" spans="2:34" x14ac:dyDescent="0.35">
      <c r="B20">
        <f t="shared" si="7"/>
        <v>1998</v>
      </c>
      <c r="C20" s="6"/>
      <c r="E20" s="3" t="s">
        <v>87</v>
      </c>
      <c r="F20" s="3" t="str">
        <f t="shared" si="0"/>
        <v/>
      </c>
      <c r="G20" s="6"/>
      <c r="I20" s="3" t="s">
        <v>87</v>
      </c>
      <c r="J20" s="3" t="str">
        <f t="shared" si="1"/>
        <v/>
      </c>
      <c r="K20" s="6"/>
      <c r="M20" s="3" t="s">
        <v>87</v>
      </c>
      <c r="N20" s="3" t="str">
        <f t="shared" si="2"/>
        <v/>
      </c>
      <c r="O20" s="7">
        <v>36024</v>
      </c>
      <c r="P20">
        <v>5.5</v>
      </c>
      <c r="Q20" s="12">
        <v>0</v>
      </c>
      <c r="R20" s="3">
        <f t="shared" si="3"/>
        <v>-10.1065</v>
      </c>
      <c r="S20" s="7">
        <v>36055</v>
      </c>
      <c r="T20">
        <v>3.4</v>
      </c>
      <c r="U20" s="12">
        <v>0</v>
      </c>
      <c r="V20" s="3">
        <f t="shared" si="4"/>
        <v>-7.9442000000000004</v>
      </c>
      <c r="W20" s="7">
        <v>36085</v>
      </c>
      <c r="X20">
        <v>97</v>
      </c>
      <c r="Y20" s="12">
        <v>0</v>
      </c>
      <c r="Z20" s="3">
        <f t="shared" si="5"/>
        <v>132.339</v>
      </c>
      <c r="AA20" s="7">
        <v>36116</v>
      </c>
      <c r="AB20">
        <v>55</v>
      </c>
      <c r="AC20" s="12"/>
      <c r="AD20" s="3">
        <f t="shared" si="8"/>
        <v>88.825000000000003</v>
      </c>
      <c r="AE20" s="7">
        <v>36146</v>
      </c>
      <c r="AF20">
        <v>21</v>
      </c>
      <c r="AG20" s="12"/>
      <c r="AH20" s="3">
        <f t="shared" si="6"/>
        <v>33.914999999999999</v>
      </c>
    </row>
    <row r="21" spans="2:34" x14ac:dyDescent="0.35">
      <c r="B21">
        <f t="shared" si="7"/>
        <v>1998</v>
      </c>
      <c r="C21" s="6"/>
      <c r="E21" s="3" t="s">
        <v>87</v>
      </c>
      <c r="F21" s="3" t="str">
        <f t="shared" si="0"/>
        <v/>
      </c>
      <c r="G21" s="6"/>
      <c r="I21" s="3" t="s">
        <v>87</v>
      </c>
      <c r="J21" s="3" t="str">
        <f t="shared" si="1"/>
        <v/>
      </c>
      <c r="K21" s="6"/>
      <c r="M21" s="3" t="s">
        <v>87</v>
      </c>
      <c r="N21" s="3" t="str">
        <f t="shared" si="2"/>
        <v/>
      </c>
      <c r="O21" s="7">
        <v>36025</v>
      </c>
      <c r="P21">
        <v>7.2</v>
      </c>
      <c r="Q21" s="12">
        <v>0.32</v>
      </c>
      <c r="R21" s="3">
        <f t="shared" si="3"/>
        <v>36.864399999999996</v>
      </c>
      <c r="S21" s="7">
        <v>36056</v>
      </c>
      <c r="T21">
        <v>3.4</v>
      </c>
      <c r="U21" s="12">
        <v>0</v>
      </c>
      <c r="V21" s="3">
        <f t="shared" si="4"/>
        <v>-7.9442000000000004</v>
      </c>
      <c r="W21" s="7">
        <v>36086</v>
      </c>
      <c r="X21">
        <v>74</v>
      </c>
      <c r="Y21" s="12">
        <v>0</v>
      </c>
      <c r="Z21" s="3">
        <f t="shared" si="5"/>
        <v>99.288000000000011</v>
      </c>
      <c r="AA21" s="7">
        <v>36117</v>
      </c>
      <c r="AB21">
        <v>48</v>
      </c>
      <c r="AC21" s="12"/>
      <c r="AD21" s="3">
        <f t="shared" si="8"/>
        <v>77.52</v>
      </c>
      <c r="AE21" s="7">
        <v>36147</v>
      </c>
      <c r="AF21">
        <v>26</v>
      </c>
      <c r="AG21" s="12"/>
      <c r="AH21" s="3">
        <f t="shared" si="6"/>
        <v>41.99</v>
      </c>
    </row>
    <row r="22" spans="2:34" x14ac:dyDescent="0.35">
      <c r="B22">
        <f t="shared" si="7"/>
        <v>1998</v>
      </c>
      <c r="C22" s="6"/>
      <c r="E22" s="3" t="s">
        <v>87</v>
      </c>
      <c r="F22" s="3" t="str">
        <f t="shared" si="0"/>
        <v/>
      </c>
      <c r="G22" s="6"/>
      <c r="I22" s="3" t="s">
        <v>87</v>
      </c>
      <c r="J22" s="3" t="str">
        <f t="shared" si="1"/>
        <v/>
      </c>
      <c r="K22" s="6"/>
      <c r="M22" s="3" t="s">
        <v>87</v>
      </c>
      <c r="N22" s="3" t="str">
        <f t="shared" si="2"/>
        <v/>
      </c>
      <c r="O22" s="7">
        <v>36026</v>
      </c>
      <c r="P22">
        <v>6.2</v>
      </c>
      <c r="Q22" s="12">
        <v>0.43</v>
      </c>
      <c r="R22" s="3">
        <f t="shared" si="3"/>
        <v>50.733899999999998</v>
      </c>
      <c r="S22" s="7">
        <v>36057</v>
      </c>
      <c r="T22">
        <v>3.2</v>
      </c>
      <c r="U22" s="12">
        <v>0</v>
      </c>
      <c r="V22" s="3">
        <f t="shared" si="4"/>
        <v>-8.2316000000000003</v>
      </c>
      <c r="W22" s="7">
        <v>36087</v>
      </c>
      <c r="X22">
        <v>57</v>
      </c>
      <c r="Y22" s="12">
        <v>0</v>
      </c>
      <c r="Z22" s="3">
        <f t="shared" si="5"/>
        <v>74.859000000000009</v>
      </c>
      <c r="AA22" s="7">
        <v>36118</v>
      </c>
      <c r="AB22">
        <v>38</v>
      </c>
      <c r="AC22" s="12"/>
      <c r="AD22" s="3">
        <f t="shared" si="8"/>
        <v>61.37</v>
      </c>
      <c r="AE22" s="7">
        <v>36148</v>
      </c>
      <c r="AF22">
        <v>26</v>
      </c>
      <c r="AG22" s="12"/>
      <c r="AH22" s="3">
        <f t="shared" si="6"/>
        <v>41.99</v>
      </c>
    </row>
    <row r="23" spans="2:34" x14ac:dyDescent="0.35">
      <c r="B23">
        <f t="shared" si="7"/>
        <v>1998</v>
      </c>
      <c r="C23" s="6"/>
      <c r="E23" s="3" t="s">
        <v>87</v>
      </c>
      <c r="F23" s="3" t="str">
        <f t="shared" si="0"/>
        <v/>
      </c>
      <c r="G23" s="6"/>
      <c r="I23" s="3" t="s">
        <v>87</v>
      </c>
      <c r="J23" s="3" t="str">
        <f t="shared" si="1"/>
        <v/>
      </c>
      <c r="K23" s="6"/>
      <c r="M23" s="3" t="s">
        <v>87</v>
      </c>
      <c r="N23" s="3" t="str">
        <f t="shared" si="2"/>
        <v/>
      </c>
      <c r="O23" s="7">
        <v>36027</v>
      </c>
      <c r="P23">
        <v>5.4</v>
      </c>
      <c r="Q23" s="12">
        <v>0</v>
      </c>
      <c r="R23" s="3">
        <f t="shared" si="3"/>
        <v>-10.2502</v>
      </c>
      <c r="S23" s="7">
        <v>36058</v>
      </c>
      <c r="T23">
        <v>3.1</v>
      </c>
      <c r="U23" s="12">
        <v>0</v>
      </c>
      <c r="V23" s="3">
        <f t="shared" si="4"/>
        <v>-8.3752999999999993</v>
      </c>
      <c r="W23" s="7">
        <v>36088</v>
      </c>
      <c r="X23">
        <v>47</v>
      </c>
      <c r="Y23" s="12">
        <v>0</v>
      </c>
      <c r="Z23" s="3">
        <f t="shared" si="5"/>
        <v>60.489000000000004</v>
      </c>
      <c r="AA23" s="7">
        <v>36119</v>
      </c>
      <c r="AB23">
        <v>35</v>
      </c>
      <c r="AC23" s="12"/>
      <c r="AD23" s="3">
        <f t="shared" si="8"/>
        <v>56.524999999999999</v>
      </c>
      <c r="AE23" s="7">
        <v>36149</v>
      </c>
      <c r="AF23">
        <v>23</v>
      </c>
      <c r="AG23" s="12"/>
      <c r="AH23" s="3">
        <f t="shared" si="6"/>
        <v>37.145000000000003</v>
      </c>
    </row>
    <row r="24" spans="2:34" x14ac:dyDescent="0.35">
      <c r="B24">
        <f t="shared" si="7"/>
        <v>1998</v>
      </c>
      <c r="C24" s="6"/>
      <c r="E24" s="3" t="s">
        <v>87</v>
      </c>
      <c r="F24" s="3" t="str">
        <f t="shared" si="0"/>
        <v/>
      </c>
      <c r="G24" s="6"/>
      <c r="I24" s="3" t="s">
        <v>87</v>
      </c>
      <c r="J24" s="3" t="str">
        <f t="shared" si="1"/>
        <v/>
      </c>
      <c r="K24" s="6"/>
      <c r="M24" s="3" t="s">
        <v>87</v>
      </c>
      <c r="N24" s="3" t="str">
        <f t="shared" si="2"/>
        <v/>
      </c>
      <c r="O24" s="7">
        <v>36028</v>
      </c>
      <c r="P24">
        <v>5.0999999999999996</v>
      </c>
      <c r="Q24" s="12">
        <v>0</v>
      </c>
      <c r="R24" s="3">
        <f t="shared" si="3"/>
        <v>-10.681300000000002</v>
      </c>
      <c r="S24" s="7">
        <v>36059</v>
      </c>
      <c r="T24">
        <v>3.2</v>
      </c>
      <c r="U24" s="12">
        <v>0</v>
      </c>
      <c r="V24" s="3">
        <f t="shared" si="4"/>
        <v>-8.2316000000000003</v>
      </c>
      <c r="W24" s="7">
        <v>36089</v>
      </c>
      <c r="X24">
        <v>32</v>
      </c>
      <c r="Y24" s="12">
        <v>0</v>
      </c>
      <c r="Z24" s="3">
        <f t="shared" si="5"/>
        <v>38.934000000000005</v>
      </c>
      <c r="AA24" s="7">
        <v>36120</v>
      </c>
      <c r="AB24">
        <v>46</v>
      </c>
      <c r="AC24" s="12"/>
      <c r="AD24" s="3">
        <f t="shared" si="8"/>
        <v>74.290000000000006</v>
      </c>
      <c r="AE24" s="7">
        <v>36150</v>
      </c>
      <c r="AF24">
        <v>22</v>
      </c>
      <c r="AG24" s="12"/>
      <c r="AH24" s="3">
        <f t="shared" si="6"/>
        <v>35.53</v>
      </c>
    </row>
    <row r="25" spans="2:34" x14ac:dyDescent="0.35">
      <c r="B25">
        <f t="shared" si="7"/>
        <v>1998</v>
      </c>
      <c r="C25" s="6"/>
      <c r="E25" s="3" t="s">
        <v>87</v>
      </c>
      <c r="F25" s="3" t="str">
        <f t="shared" si="0"/>
        <v/>
      </c>
      <c r="G25" s="6"/>
      <c r="I25" s="3" t="s">
        <v>87</v>
      </c>
      <c r="J25" s="3" t="str">
        <f t="shared" si="1"/>
        <v/>
      </c>
      <c r="K25" s="6"/>
      <c r="M25" s="3" t="s">
        <v>87</v>
      </c>
      <c r="N25" s="3" t="str">
        <f t="shared" si="2"/>
        <v/>
      </c>
      <c r="O25" s="7">
        <v>36029</v>
      </c>
      <c r="P25">
        <v>4.9000000000000004</v>
      </c>
      <c r="Q25" s="12">
        <v>0</v>
      </c>
      <c r="R25" s="3">
        <f t="shared" si="3"/>
        <v>-10.968700000000002</v>
      </c>
      <c r="S25" s="7">
        <v>36060</v>
      </c>
      <c r="T25">
        <v>3.2</v>
      </c>
      <c r="U25" s="12">
        <v>0</v>
      </c>
      <c r="V25" s="3">
        <f t="shared" si="4"/>
        <v>-8.2316000000000003</v>
      </c>
      <c r="W25" s="7">
        <v>36090</v>
      </c>
      <c r="X25">
        <v>25</v>
      </c>
      <c r="Y25" s="12">
        <v>0</v>
      </c>
      <c r="Z25" s="3">
        <f t="shared" si="5"/>
        <v>28.875000000000004</v>
      </c>
      <c r="AA25" s="7">
        <v>36121</v>
      </c>
      <c r="AB25">
        <v>47</v>
      </c>
      <c r="AC25" s="12"/>
      <c r="AD25" s="3">
        <f t="shared" si="8"/>
        <v>75.905000000000001</v>
      </c>
      <c r="AE25" s="7">
        <v>36151</v>
      </c>
      <c r="AF25">
        <v>46</v>
      </c>
      <c r="AG25" s="12"/>
      <c r="AH25" s="3">
        <f t="shared" si="6"/>
        <v>74.290000000000006</v>
      </c>
    </row>
    <row r="26" spans="2:34" x14ac:dyDescent="0.35">
      <c r="B26">
        <f t="shared" si="7"/>
        <v>1998</v>
      </c>
      <c r="C26" s="6"/>
      <c r="E26" s="3" t="s">
        <v>87</v>
      </c>
      <c r="F26" s="3" t="str">
        <f t="shared" si="0"/>
        <v/>
      </c>
      <c r="G26" s="6"/>
      <c r="I26" s="3" t="s">
        <v>87</v>
      </c>
      <c r="J26" s="3" t="str">
        <f t="shared" si="1"/>
        <v/>
      </c>
      <c r="K26" s="6"/>
      <c r="M26" s="3" t="s">
        <v>87</v>
      </c>
      <c r="N26" s="3" t="str">
        <f t="shared" si="2"/>
        <v/>
      </c>
      <c r="O26" s="7">
        <v>36030</v>
      </c>
      <c r="P26">
        <v>4.5999999999999996</v>
      </c>
      <c r="Q26" s="12">
        <v>0</v>
      </c>
      <c r="R26" s="3">
        <f t="shared" si="3"/>
        <v>-11.399800000000003</v>
      </c>
      <c r="S26" s="7">
        <v>36061</v>
      </c>
      <c r="T26">
        <v>3.8</v>
      </c>
      <c r="U26" s="12">
        <v>0.31</v>
      </c>
      <c r="V26" s="3">
        <f t="shared" si="4"/>
        <v>35.767099999999999</v>
      </c>
      <c r="W26" s="7">
        <v>36091</v>
      </c>
      <c r="X26">
        <v>20</v>
      </c>
      <c r="Y26" s="12">
        <v>0</v>
      </c>
      <c r="Z26" s="3">
        <f t="shared" si="5"/>
        <v>21.69</v>
      </c>
      <c r="AA26" s="7">
        <v>36122</v>
      </c>
      <c r="AB26">
        <v>44</v>
      </c>
      <c r="AC26" s="12"/>
      <c r="AD26" s="3">
        <f t="shared" si="8"/>
        <v>71.06</v>
      </c>
      <c r="AE26" s="7">
        <v>36152</v>
      </c>
      <c r="AF26">
        <v>56</v>
      </c>
      <c r="AG26" s="12"/>
      <c r="AH26" s="3">
        <f t="shared" si="6"/>
        <v>90.44</v>
      </c>
    </row>
    <row r="27" spans="2:34" x14ac:dyDescent="0.35">
      <c r="B27">
        <f t="shared" si="7"/>
        <v>1998</v>
      </c>
      <c r="C27" s="6"/>
      <c r="E27" s="3" t="s">
        <v>87</v>
      </c>
      <c r="F27" s="3" t="str">
        <f t="shared" si="0"/>
        <v/>
      </c>
      <c r="G27" s="6"/>
      <c r="I27" s="3" t="s">
        <v>87</v>
      </c>
      <c r="J27" s="3" t="str">
        <f t="shared" si="1"/>
        <v/>
      </c>
      <c r="K27" s="6"/>
      <c r="M27" s="3" t="s">
        <v>87</v>
      </c>
      <c r="N27" s="3" t="str">
        <f t="shared" si="2"/>
        <v/>
      </c>
      <c r="O27" s="7">
        <v>36031</v>
      </c>
      <c r="P27">
        <v>4.4000000000000004</v>
      </c>
      <c r="Q27" s="12">
        <v>7.0000000000000007E-2</v>
      </c>
      <c r="R27" s="3">
        <f t="shared" si="3"/>
        <v>-1.9466999999999999</v>
      </c>
      <c r="S27" s="7">
        <v>36062</v>
      </c>
      <c r="T27">
        <v>3.6</v>
      </c>
      <c r="U27" s="12">
        <v>0</v>
      </c>
      <c r="V27" s="3">
        <f t="shared" si="4"/>
        <v>-7.6567999999999996</v>
      </c>
      <c r="W27" s="7">
        <v>36092</v>
      </c>
      <c r="X27">
        <v>18</v>
      </c>
      <c r="Y27" s="12">
        <v>0</v>
      </c>
      <c r="Z27" s="3">
        <f t="shared" si="5"/>
        <v>18.815999999999999</v>
      </c>
      <c r="AA27" s="7">
        <v>36123</v>
      </c>
      <c r="AB27">
        <v>42</v>
      </c>
      <c r="AC27" s="12"/>
      <c r="AD27" s="3">
        <f t="shared" si="8"/>
        <v>67.83</v>
      </c>
      <c r="AE27" s="7">
        <v>36153</v>
      </c>
      <c r="AF27">
        <v>70</v>
      </c>
      <c r="AG27" s="12"/>
      <c r="AH27" s="3">
        <f t="shared" si="6"/>
        <v>113.05</v>
      </c>
    </row>
    <row r="28" spans="2:34" x14ac:dyDescent="0.35">
      <c r="B28">
        <f t="shared" si="7"/>
        <v>1998</v>
      </c>
      <c r="C28" s="6"/>
      <c r="E28" s="3" t="s">
        <v>87</v>
      </c>
      <c r="F28" s="3" t="str">
        <f t="shared" si="0"/>
        <v/>
      </c>
      <c r="G28" s="6"/>
      <c r="I28" s="3" t="s">
        <v>87</v>
      </c>
      <c r="J28" s="3" t="str">
        <f t="shared" si="1"/>
        <v/>
      </c>
      <c r="K28" s="6"/>
      <c r="M28" s="3" t="s">
        <v>87</v>
      </c>
      <c r="N28" s="3" t="str">
        <f t="shared" si="2"/>
        <v/>
      </c>
      <c r="O28" s="7">
        <v>36032</v>
      </c>
      <c r="P28">
        <v>4.4000000000000004</v>
      </c>
      <c r="Q28" s="12">
        <v>0.02</v>
      </c>
      <c r="R28" s="3">
        <f t="shared" si="3"/>
        <v>-8.9042000000000012</v>
      </c>
      <c r="S28" s="7">
        <v>36063</v>
      </c>
      <c r="T28">
        <v>3.3</v>
      </c>
      <c r="U28" s="12">
        <v>0</v>
      </c>
      <c r="V28" s="3">
        <f t="shared" si="4"/>
        <v>-8.0879000000000012</v>
      </c>
      <c r="W28" s="7">
        <v>36093</v>
      </c>
      <c r="X28">
        <v>16</v>
      </c>
      <c r="Y28" s="12">
        <v>0</v>
      </c>
      <c r="Z28" s="3">
        <f t="shared" si="5"/>
        <v>15.942</v>
      </c>
      <c r="AA28" s="7">
        <v>36124</v>
      </c>
      <c r="AB28">
        <v>35</v>
      </c>
      <c r="AC28" s="12"/>
      <c r="AD28" s="3">
        <f t="shared" si="8"/>
        <v>56.524999999999999</v>
      </c>
      <c r="AE28" s="7">
        <v>36154</v>
      </c>
      <c r="AF28">
        <v>50</v>
      </c>
      <c r="AG28" s="12"/>
      <c r="AH28" s="3">
        <f t="shared" si="6"/>
        <v>80.75</v>
      </c>
    </row>
    <row r="29" spans="2:34" x14ac:dyDescent="0.35">
      <c r="B29">
        <f t="shared" si="7"/>
        <v>1998</v>
      </c>
      <c r="C29" s="6"/>
      <c r="E29" s="3" t="s">
        <v>87</v>
      </c>
      <c r="F29" s="3" t="str">
        <f t="shared" si="0"/>
        <v/>
      </c>
      <c r="G29" s="6"/>
      <c r="I29" s="3" t="s">
        <v>87</v>
      </c>
      <c r="J29" s="3" t="str">
        <f t="shared" si="1"/>
        <v/>
      </c>
      <c r="K29" s="6"/>
      <c r="M29" s="3" t="s">
        <v>87</v>
      </c>
      <c r="N29" s="3" t="str">
        <f t="shared" si="2"/>
        <v/>
      </c>
      <c r="O29" s="7">
        <v>36033</v>
      </c>
      <c r="P29">
        <v>4.2</v>
      </c>
      <c r="Q29" s="12">
        <v>7.0000000000000007E-2</v>
      </c>
      <c r="R29" s="3">
        <f t="shared" si="3"/>
        <v>-2.2341000000000015</v>
      </c>
      <c r="S29" s="7">
        <v>36064</v>
      </c>
      <c r="T29">
        <v>3.1</v>
      </c>
      <c r="U29" s="12">
        <v>0</v>
      </c>
      <c r="V29" s="3">
        <f t="shared" si="4"/>
        <v>-8.3752999999999993</v>
      </c>
      <c r="W29" s="7">
        <v>36094</v>
      </c>
      <c r="X29">
        <v>14</v>
      </c>
      <c r="Y29" s="12">
        <v>0</v>
      </c>
      <c r="Z29" s="3">
        <f t="shared" si="5"/>
        <v>13.068000000000001</v>
      </c>
      <c r="AA29" s="7">
        <v>36125</v>
      </c>
      <c r="AB29">
        <v>32</v>
      </c>
      <c r="AC29" s="12"/>
      <c r="AD29" s="3">
        <f t="shared" si="8"/>
        <v>51.68</v>
      </c>
      <c r="AE29" s="7">
        <v>36155</v>
      </c>
      <c r="AF29">
        <v>38</v>
      </c>
      <c r="AG29" s="12"/>
      <c r="AH29" s="3">
        <f t="shared" si="6"/>
        <v>61.37</v>
      </c>
    </row>
    <row r="30" spans="2:34" x14ac:dyDescent="0.35">
      <c r="B30">
        <f t="shared" si="7"/>
        <v>1998</v>
      </c>
      <c r="C30" s="6"/>
      <c r="E30" s="3" t="s">
        <v>87</v>
      </c>
      <c r="F30" s="3" t="str">
        <f t="shared" si="0"/>
        <v/>
      </c>
      <c r="G30" s="6"/>
      <c r="I30" s="3" t="s">
        <v>87</v>
      </c>
      <c r="J30" s="3" t="str">
        <f t="shared" si="1"/>
        <v/>
      </c>
      <c r="K30" s="6"/>
      <c r="M30" s="3" t="s">
        <v>87</v>
      </c>
      <c r="N30" s="3" t="str">
        <f t="shared" si="2"/>
        <v/>
      </c>
      <c r="O30" s="7">
        <v>36034</v>
      </c>
      <c r="P30">
        <v>3.9</v>
      </c>
      <c r="Q30" s="12">
        <v>0</v>
      </c>
      <c r="R30" s="3">
        <f t="shared" si="3"/>
        <v>-12.405700000000001</v>
      </c>
      <c r="S30" s="7">
        <v>36065</v>
      </c>
      <c r="T30">
        <v>3.4</v>
      </c>
      <c r="U30" s="12">
        <v>0.1</v>
      </c>
      <c r="V30" s="3">
        <f t="shared" si="4"/>
        <v>5.9707999999999988</v>
      </c>
      <c r="W30" s="7">
        <v>36095</v>
      </c>
      <c r="X30">
        <v>13</v>
      </c>
      <c r="Y30" s="12">
        <v>0</v>
      </c>
      <c r="Z30" s="3">
        <f t="shared" si="5"/>
        <v>11.631</v>
      </c>
      <c r="AA30" s="7">
        <v>36126</v>
      </c>
      <c r="AB30">
        <v>83</v>
      </c>
      <c r="AC30" s="12"/>
      <c r="AD30" s="3">
        <f t="shared" si="8"/>
        <v>134.04499999999999</v>
      </c>
      <c r="AE30" s="7">
        <v>36156</v>
      </c>
      <c r="AF30">
        <v>32</v>
      </c>
      <c r="AG30" s="12"/>
      <c r="AH30" s="3">
        <f t="shared" si="6"/>
        <v>51.68</v>
      </c>
    </row>
    <row r="31" spans="2:34" x14ac:dyDescent="0.35">
      <c r="B31">
        <f t="shared" si="7"/>
        <v>1998</v>
      </c>
      <c r="C31" s="6"/>
      <c r="E31" s="3" t="s">
        <v>87</v>
      </c>
      <c r="F31" s="3" t="str">
        <f t="shared" si="0"/>
        <v/>
      </c>
      <c r="G31" s="6"/>
      <c r="J31" s="3" t="str">
        <f t="shared" si="1"/>
        <v/>
      </c>
      <c r="K31" s="6"/>
      <c r="N31" s="3" t="str">
        <f t="shared" si="2"/>
        <v/>
      </c>
      <c r="O31" s="7">
        <v>36035</v>
      </c>
      <c r="P31">
        <v>3.6</v>
      </c>
      <c r="Q31" s="12">
        <v>0</v>
      </c>
      <c r="R31" s="3">
        <f t="shared" si="3"/>
        <v>-12.8368</v>
      </c>
      <c r="S31" s="7">
        <v>36066</v>
      </c>
      <c r="T31">
        <v>5.3</v>
      </c>
      <c r="U31" s="12">
        <v>0.1</v>
      </c>
      <c r="V31" s="3">
        <f t="shared" si="4"/>
        <v>8.7011000000000003</v>
      </c>
      <c r="W31" s="7">
        <v>36096</v>
      </c>
      <c r="X31">
        <v>13</v>
      </c>
      <c r="Y31" s="12">
        <v>0</v>
      </c>
      <c r="Z31" s="3">
        <f t="shared" si="5"/>
        <v>11.631</v>
      </c>
      <c r="AA31" s="7">
        <v>36127</v>
      </c>
      <c r="AB31">
        <v>91</v>
      </c>
      <c r="AC31" s="12"/>
      <c r="AD31" s="3">
        <f t="shared" si="8"/>
        <v>146.965</v>
      </c>
      <c r="AE31" s="7">
        <v>36157</v>
      </c>
      <c r="AF31">
        <v>27</v>
      </c>
      <c r="AG31" s="12"/>
      <c r="AH31" s="3">
        <f t="shared" si="6"/>
        <v>43.604999999999997</v>
      </c>
    </row>
    <row r="32" spans="2:34" x14ac:dyDescent="0.35">
      <c r="B32">
        <f t="shared" si="7"/>
        <v>1998</v>
      </c>
      <c r="C32" s="6"/>
      <c r="E32" s="3" t="s">
        <v>87</v>
      </c>
      <c r="F32" s="3" t="str">
        <f t="shared" si="0"/>
        <v/>
      </c>
      <c r="G32" s="6"/>
      <c r="I32" s="3" t="s">
        <v>87</v>
      </c>
      <c r="J32" s="3" t="str">
        <f t="shared" si="1"/>
        <v/>
      </c>
      <c r="K32" s="6"/>
      <c r="M32" s="3" t="s">
        <v>87</v>
      </c>
      <c r="N32" s="3" t="str">
        <f t="shared" si="2"/>
        <v/>
      </c>
      <c r="O32" s="7">
        <v>36036</v>
      </c>
      <c r="P32">
        <v>5.0999999999999996</v>
      </c>
      <c r="Q32" s="12">
        <v>0</v>
      </c>
      <c r="R32" s="3">
        <f t="shared" si="3"/>
        <v>-10.681300000000002</v>
      </c>
      <c r="S32" s="7">
        <v>36067</v>
      </c>
      <c r="T32">
        <v>4.7</v>
      </c>
      <c r="U32" s="12">
        <v>0</v>
      </c>
      <c r="V32" s="3">
        <f t="shared" si="4"/>
        <v>-6.0760999999999994</v>
      </c>
      <c r="W32" s="7">
        <v>36097</v>
      </c>
      <c r="X32">
        <v>25</v>
      </c>
      <c r="Y32" s="12">
        <v>0.65</v>
      </c>
      <c r="Z32" s="3">
        <f t="shared" si="5"/>
        <v>119.32250000000001</v>
      </c>
      <c r="AA32" s="7">
        <v>36128</v>
      </c>
      <c r="AB32">
        <v>79</v>
      </c>
      <c r="AC32" s="12"/>
      <c r="AD32" s="3">
        <f t="shared" si="8"/>
        <v>127.58499999999999</v>
      </c>
      <c r="AE32" s="7">
        <v>36158</v>
      </c>
      <c r="AF32">
        <v>25</v>
      </c>
      <c r="AG32" s="12"/>
      <c r="AH32" s="3">
        <f t="shared" si="6"/>
        <v>40.375</v>
      </c>
    </row>
    <row r="33" spans="2:34" x14ac:dyDescent="0.35">
      <c r="B33">
        <f t="shared" si="7"/>
        <v>1998</v>
      </c>
      <c r="C33" s="6"/>
      <c r="E33" s="3" t="s">
        <v>87</v>
      </c>
      <c r="F33" s="3" t="str">
        <f t="shared" si="0"/>
        <v/>
      </c>
      <c r="G33" s="6"/>
      <c r="I33" s="3" t="s">
        <v>87</v>
      </c>
      <c r="J33" s="3" t="str">
        <f t="shared" si="1"/>
        <v/>
      </c>
      <c r="K33" s="6"/>
      <c r="M33" s="3" t="s">
        <v>87</v>
      </c>
      <c r="N33" s="3" t="str">
        <f t="shared" si="2"/>
        <v/>
      </c>
      <c r="O33" s="7">
        <v>36037</v>
      </c>
      <c r="P33">
        <v>6.1</v>
      </c>
      <c r="Q33" s="12">
        <v>0.37</v>
      </c>
      <c r="R33" s="3">
        <f t="shared" si="3"/>
        <v>42.241199999999999</v>
      </c>
      <c r="S33" s="7">
        <v>36068</v>
      </c>
      <c r="T33">
        <v>4</v>
      </c>
      <c r="U33" s="12">
        <v>0</v>
      </c>
      <c r="V33" s="3">
        <f t="shared" si="4"/>
        <v>-7.0819999999999999</v>
      </c>
      <c r="W33" s="7">
        <v>36098</v>
      </c>
      <c r="X33">
        <v>41</v>
      </c>
      <c r="Y33" s="12">
        <v>0.03</v>
      </c>
      <c r="Z33" s="3">
        <f t="shared" si="5"/>
        <v>56.041500000000006</v>
      </c>
      <c r="AA33" s="7">
        <v>36129</v>
      </c>
      <c r="AB33">
        <v>64</v>
      </c>
      <c r="AC33" s="12"/>
      <c r="AD33" s="3">
        <f t="shared" si="8"/>
        <v>103.36</v>
      </c>
      <c r="AE33" s="7">
        <v>36159</v>
      </c>
      <c r="AF33">
        <v>23</v>
      </c>
      <c r="AG33" s="12"/>
      <c r="AH33" s="3">
        <f t="shared" si="6"/>
        <v>37.145000000000003</v>
      </c>
    </row>
    <row r="34" spans="2:34" x14ac:dyDescent="0.35">
      <c r="B34">
        <f t="shared" si="7"/>
        <v>1998</v>
      </c>
      <c r="C34" s="6"/>
      <c r="E34" s="3" t="s">
        <v>87</v>
      </c>
      <c r="F34" s="3" t="str">
        <f t="shared" si="0"/>
        <v/>
      </c>
      <c r="G34" s="6"/>
      <c r="I34" s="3" t="s">
        <v>87</v>
      </c>
      <c r="J34" s="3" t="str">
        <f t="shared" si="1"/>
        <v/>
      </c>
      <c r="K34" s="6"/>
      <c r="M34" s="3" t="s">
        <v>87</v>
      </c>
      <c r="N34" s="3" t="str">
        <f t="shared" si="2"/>
        <v/>
      </c>
      <c r="O34" s="7">
        <v>36038</v>
      </c>
      <c r="P34">
        <v>4.5</v>
      </c>
      <c r="Q34" s="12">
        <v>0</v>
      </c>
      <c r="R34" s="3">
        <f t="shared" si="3"/>
        <v>-11.543500000000002</v>
      </c>
      <c r="S34" s="6"/>
      <c r="V34" s="3" t="str">
        <f t="shared" si="4"/>
        <v/>
      </c>
      <c r="W34" s="7">
        <v>36099</v>
      </c>
      <c r="X34">
        <v>57</v>
      </c>
      <c r="Y34" s="12">
        <v>0.56999999999999995</v>
      </c>
      <c r="Z34" s="3">
        <f t="shared" si="5"/>
        <v>154.17449999999999</v>
      </c>
      <c r="AA34" s="6"/>
      <c r="AD34" s="3" t="str">
        <f t="shared" si="8"/>
        <v/>
      </c>
      <c r="AE34" s="7">
        <v>36160</v>
      </c>
      <c r="AF34">
        <v>21</v>
      </c>
      <c r="AG34" s="12"/>
      <c r="AH34" s="3">
        <f t="shared" si="6"/>
        <v>33.914999999999999</v>
      </c>
    </row>
    <row r="35" spans="2:34" x14ac:dyDescent="0.35">
      <c r="B35">
        <f t="shared" si="7"/>
        <v>1999</v>
      </c>
      <c r="C35" s="7">
        <v>36281</v>
      </c>
      <c r="D35">
        <v>39</v>
      </c>
      <c r="E35" s="12">
        <v>0</v>
      </c>
      <c r="F35" s="3">
        <f>IF(ISBLANK(D35),"",(D35*F$3)+F$2+((E35/12)*GL_sqft)/Day_sec)</f>
        <v>37.613</v>
      </c>
      <c r="G35" s="7">
        <v>36312</v>
      </c>
      <c r="H35">
        <v>32</v>
      </c>
      <c r="I35" s="12">
        <v>0</v>
      </c>
      <c r="J35" s="3">
        <f t="shared" si="1"/>
        <v>26.524000000000001</v>
      </c>
      <c r="K35" s="7">
        <v>36342</v>
      </c>
      <c r="L35">
        <v>9.6</v>
      </c>
      <c r="M35" s="12">
        <v>0</v>
      </c>
      <c r="N35" s="3">
        <f t="shared" si="2"/>
        <v>-6.9947999999999997</v>
      </c>
      <c r="O35" s="7">
        <v>36373</v>
      </c>
      <c r="P35">
        <v>5.3</v>
      </c>
      <c r="Q35" s="12">
        <v>0</v>
      </c>
      <c r="R35" s="3">
        <f t="shared" si="3"/>
        <v>-10.393900000000002</v>
      </c>
      <c r="S35" s="7">
        <v>36404</v>
      </c>
      <c r="T35">
        <v>3.6</v>
      </c>
      <c r="U35" s="12">
        <v>0</v>
      </c>
      <c r="V35" s="3">
        <f t="shared" si="4"/>
        <v>-7.6567999999999996</v>
      </c>
      <c r="W35" s="7">
        <v>36434</v>
      </c>
      <c r="X35">
        <v>34</v>
      </c>
      <c r="Y35" s="12">
        <v>0.2</v>
      </c>
      <c r="Z35" s="3">
        <f t="shared" si="5"/>
        <v>69.638000000000005</v>
      </c>
      <c r="AA35" s="7">
        <v>36465</v>
      </c>
      <c r="AB35">
        <v>27</v>
      </c>
      <c r="AC35" s="12"/>
      <c r="AD35" s="3">
        <f t="shared" si="8"/>
        <v>43.604999999999997</v>
      </c>
      <c r="AE35" s="7">
        <v>36495</v>
      </c>
      <c r="AF35">
        <v>66</v>
      </c>
      <c r="AG35" s="12"/>
      <c r="AH35" s="3">
        <f t="shared" si="6"/>
        <v>106.59</v>
      </c>
    </row>
    <row r="36" spans="2:34" x14ac:dyDescent="0.35">
      <c r="B36">
        <f t="shared" si="7"/>
        <v>1999</v>
      </c>
      <c r="C36" s="7">
        <v>36282</v>
      </c>
      <c r="D36">
        <v>37</v>
      </c>
      <c r="E36" s="12">
        <v>0</v>
      </c>
      <c r="F36" s="3">
        <f t="shared" si="0"/>
        <v>34.739000000000004</v>
      </c>
      <c r="G36" s="7">
        <v>36313</v>
      </c>
      <c r="H36">
        <v>28</v>
      </c>
      <c r="I36" s="12">
        <v>0</v>
      </c>
      <c r="J36" s="3">
        <f t="shared" si="1"/>
        <v>20.776000000000003</v>
      </c>
      <c r="K36" s="7">
        <v>36343</v>
      </c>
      <c r="L36">
        <v>11</v>
      </c>
      <c r="M36" s="12">
        <v>0</v>
      </c>
      <c r="N36" s="3">
        <f t="shared" si="2"/>
        <v>-4.9829999999999988</v>
      </c>
      <c r="O36" s="7">
        <v>36374</v>
      </c>
      <c r="P36">
        <v>5.2</v>
      </c>
      <c r="Q36" s="12">
        <v>0</v>
      </c>
      <c r="R36" s="3">
        <f t="shared" si="3"/>
        <v>-10.537600000000001</v>
      </c>
      <c r="S36" s="7">
        <v>36405</v>
      </c>
      <c r="T36">
        <v>3.3</v>
      </c>
      <c r="U36" s="12">
        <v>0</v>
      </c>
      <c r="V36" s="3">
        <f t="shared" si="4"/>
        <v>-8.0879000000000012</v>
      </c>
      <c r="W36" s="7">
        <v>36435</v>
      </c>
      <c r="X36">
        <v>29</v>
      </c>
      <c r="Y36" s="12">
        <v>0</v>
      </c>
      <c r="Z36" s="3">
        <f t="shared" si="5"/>
        <v>34.623000000000005</v>
      </c>
      <c r="AA36" s="7">
        <v>36466</v>
      </c>
      <c r="AB36">
        <v>24</v>
      </c>
      <c r="AC36" s="12"/>
      <c r="AD36" s="3">
        <f t="shared" si="8"/>
        <v>38.76</v>
      </c>
      <c r="AE36" s="7">
        <v>36496</v>
      </c>
      <c r="AF36">
        <v>57</v>
      </c>
      <c r="AG36" s="12"/>
      <c r="AH36" s="3">
        <f t="shared" si="6"/>
        <v>92.054999999999993</v>
      </c>
    </row>
    <row r="37" spans="2:34" x14ac:dyDescent="0.35">
      <c r="B37">
        <f t="shared" si="7"/>
        <v>1999</v>
      </c>
      <c r="C37" s="7">
        <v>36283</v>
      </c>
      <c r="D37">
        <v>35</v>
      </c>
      <c r="E37" s="12">
        <v>0</v>
      </c>
      <c r="F37" s="3">
        <f t="shared" si="0"/>
        <v>31.865000000000002</v>
      </c>
      <c r="G37" s="7">
        <v>36314</v>
      </c>
      <c r="H37">
        <v>26</v>
      </c>
      <c r="I37" s="12">
        <v>0</v>
      </c>
      <c r="J37" s="3">
        <f t="shared" si="1"/>
        <v>17.902000000000001</v>
      </c>
      <c r="K37" s="7">
        <v>36344</v>
      </c>
      <c r="L37">
        <v>13</v>
      </c>
      <c r="M37" s="12">
        <v>0.59</v>
      </c>
      <c r="N37" s="3">
        <f t="shared" si="2"/>
        <v>79.989499999999992</v>
      </c>
      <c r="O37" s="7">
        <v>36375</v>
      </c>
      <c r="P37">
        <v>5</v>
      </c>
      <c r="Q37" s="12">
        <v>0</v>
      </c>
      <c r="R37" s="3">
        <f t="shared" si="3"/>
        <v>-10.825000000000001</v>
      </c>
      <c r="S37" s="7">
        <v>36406</v>
      </c>
      <c r="T37">
        <v>3.2</v>
      </c>
      <c r="U37" s="12">
        <v>0</v>
      </c>
      <c r="V37" s="3">
        <f t="shared" si="4"/>
        <v>-8.2316000000000003</v>
      </c>
      <c r="W37" s="7">
        <v>36436</v>
      </c>
      <c r="X37">
        <v>25</v>
      </c>
      <c r="Y37" s="12">
        <v>0</v>
      </c>
      <c r="Z37" s="3">
        <f t="shared" si="5"/>
        <v>28.875000000000004</v>
      </c>
      <c r="AA37" s="7">
        <v>36467</v>
      </c>
      <c r="AB37">
        <v>53</v>
      </c>
      <c r="AC37" s="12"/>
      <c r="AD37" s="3">
        <f t="shared" si="8"/>
        <v>85.594999999999999</v>
      </c>
      <c r="AE37" s="7">
        <v>36497</v>
      </c>
      <c r="AF37">
        <v>50</v>
      </c>
      <c r="AG37" s="12"/>
      <c r="AH37" s="3">
        <f t="shared" si="6"/>
        <v>80.75</v>
      </c>
    </row>
    <row r="38" spans="2:34" x14ac:dyDescent="0.35">
      <c r="B38">
        <f t="shared" si="7"/>
        <v>1999</v>
      </c>
      <c r="C38" s="7">
        <v>36284</v>
      </c>
      <c r="D38">
        <v>34</v>
      </c>
      <c r="E38" s="12">
        <v>0</v>
      </c>
      <c r="F38" s="3">
        <f t="shared" si="0"/>
        <v>30.428000000000004</v>
      </c>
      <c r="G38" s="7">
        <v>36315</v>
      </c>
      <c r="H38">
        <v>24</v>
      </c>
      <c r="I38" s="12">
        <v>0.06</v>
      </c>
      <c r="J38" s="3">
        <f t="shared" si="1"/>
        <v>23.376999999999999</v>
      </c>
      <c r="K38" s="7">
        <v>36345</v>
      </c>
      <c r="L38">
        <v>11</v>
      </c>
      <c r="M38" s="12">
        <v>0</v>
      </c>
      <c r="N38" s="3">
        <f t="shared" si="2"/>
        <v>-4.9829999999999988</v>
      </c>
      <c r="O38" s="7">
        <v>36376</v>
      </c>
      <c r="P38">
        <v>4.5999999999999996</v>
      </c>
      <c r="Q38" s="12">
        <v>0</v>
      </c>
      <c r="R38" s="3">
        <f t="shared" si="3"/>
        <v>-11.399800000000003</v>
      </c>
      <c r="S38" s="7">
        <v>36407</v>
      </c>
      <c r="T38">
        <v>3.2</v>
      </c>
      <c r="U38" s="12">
        <v>0</v>
      </c>
      <c r="V38" s="3">
        <f t="shared" si="4"/>
        <v>-8.2316000000000003</v>
      </c>
      <c r="W38" s="7">
        <v>36437</v>
      </c>
      <c r="X38">
        <v>25</v>
      </c>
      <c r="Y38" s="12">
        <v>0</v>
      </c>
      <c r="Z38" s="3">
        <f t="shared" si="5"/>
        <v>28.875000000000004</v>
      </c>
      <c r="AA38" s="7">
        <v>36468</v>
      </c>
      <c r="AB38">
        <v>134</v>
      </c>
      <c r="AC38" s="12"/>
      <c r="AD38" s="3">
        <f t="shared" si="8"/>
        <v>216.41</v>
      </c>
      <c r="AE38" s="7">
        <v>36498</v>
      </c>
      <c r="AF38">
        <v>47</v>
      </c>
      <c r="AG38" s="12"/>
      <c r="AH38" s="3">
        <f t="shared" si="6"/>
        <v>75.905000000000001</v>
      </c>
    </row>
    <row r="39" spans="2:34" x14ac:dyDescent="0.35">
      <c r="B39">
        <f t="shared" si="7"/>
        <v>1999</v>
      </c>
      <c r="C39" s="7">
        <v>36285</v>
      </c>
      <c r="D39">
        <v>34</v>
      </c>
      <c r="E39" s="12">
        <v>0.16</v>
      </c>
      <c r="F39" s="3">
        <f t="shared" si="0"/>
        <v>52.692000000000007</v>
      </c>
      <c r="G39" s="7">
        <v>36316</v>
      </c>
      <c r="H39">
        <v>21</v>
      </c>
      <c r="I39" s="12">
        <v>0</v>
      </c>
      <c r="J39" s="3">
        <f t="shared" si="1"/>
        <v>10.716999999999999</v>
      </c>
      <c r="K39" s="7">
        <v>36346</v>
      </c>
      <c r="L39">
        <v>10</v>
      </c>
      <c r="M39" s="12">
        <v>0.13</v>
      </c>
      <c r="N39" s="3">
        <f t="shared" si="2"/>
        <v>11.669500000000003</v>
      </c>
      <c r="O39" s="7">
        <v>36377</v>
      </c>
      <c r="P39">
        <v>4.5999999999999996</v>
      </c>
      <c r="Q39" s="12">
        <v>0</v>
      </c>
      <c r="R39" s="3">
        <f t="shared" si="3"/>
        <v>-11.399800000000003</v>
      </c>
      <c r="S39" s="7">
        <v>36408</v>
      </c>
      <c r="T39">
        <v>3.1</v>
      </c>
      <c r="U39" s="12">
        <v>0</v>
      </c>
      <c r="V39" s="3">
        <f t="shared" si="4"/>
        <v>-8.3752999999999993</v>
      </c>
      <c r="W39" s="7">
        <v>36438</v>
      </c>
      <c r="X39">
        <v>29</v>
      </c>
      <c r="Y39" s="12">
        <v>0.55000000000000004</v>
      </c>
      <c r="Z39" s="3">
        <f t="shared" si="5"/>
        <v>111.15550000000002</v>
      </c>
      <c r="AA39" s="7">
        <v>36469</v>
      </c>
      <c r="AB39">
        <v>144</v>
      </c>
      <c r="AC39" s="12"/>
      <c r="AD39" s="3">
        <f t="shared" si="8"/>
        <v>232.56</v>
      </c>
      <c r="AE39" s="7">
        <v>36499</v>
      </c>
      <c r="AF39">
        <v>46</v>
      </c>
      <c r="AG39" s="12"/>
      <c r="AH39" s="3">
        <f t="shared" si="6"/>
        <v>74.290000000000006</v>
      </c>
    </row>
    <row r="40" spans="2:34" x14ac:dyDescent="0.35">
      <c r="B40">
        <f t="shared" si="7"/>
        <v>1999</v>
      </c>
      <c r="C40" s="7">
        <v>36286</v>
      </c>
      <c r="D40">
        <v>34</v>
      </c>
      <c r="E40" s="12">
        <v>0.02</v>
      </c>
      <c r="F40" s="3">
        <f t="shared" si="0"/>
        <v>33.211000000000006</v>
      </c>
      <c r="G40" s="7">
        <v>36317</v>
      </c>
      <c r="H40">
        <v>19</v>
      </c>
      <c r="I40" s="12">
        <v>0</v>
      </c>
      <c r="J40" s="3">
        <f t="shared" si="1"/>
        <v>7.843</v>
      </c>
      <c r="K40" s="7">
        <v>36347</v>
      </c>
      <c r="L40">
        <v>10</v>
      </c>
      <c r="M40" s="12">
        <v>0.04</v>
      </c>
      <c r="N40" s="3">
        <f t="shared" si="2"/>
        <v>-0.85399999999999832</v>
      </c>
      <c r="O40" s="7">
        <v>36378</v>
      </c>
      <c r="P40">
        <v>4.0999999999999996</v>
      </c>
      <c r="Q40" s="12">
        <v>0</v>
      </c>
      <c r="R40" s="3">
        <f t="shared" si="3"/>
        <v>-12.118300000000001</v>
      </c>
      <c r="S40" s="7">
        <v>36409</v>
      </c>
      <c r="T40">
        <v>3.2</v>
      </c>
      <c r="U40" s="12">
        <v>0</v>
      </c>
      <c r="V40" s="3">
        <f t="shared" si="4"/>
        <v>-8.2316000000000003</v>
      </c>
      <c r="W40" s="7">
        <v>36439</v>
      </c>
      <c r="X40">
        <v>27</v>
      </c>
      <c r="Y40" s="12">
        <v>0.13</v>
      </c>
      <c r="Z40" s="3">
        <f t="shared" si="5"/>
        <v>49.838499999999996</v>
      </c>
      <c r="AA40" s="7">
        <v>36470</v>
      </c>
      <c r="AB40">
        <v>114</v>
      </c>
      <c r="AC40" s="12"/>
      <c r="AD40" s="3">
        <f t="shared" si="8"/>
        <v>184.10999999999999</v>
      </c>
      <c r="AE40" s="7">
        <v>36500</v>
      </c>
      <c r="AF40">
        <v>45</v>
      </c>
      <c r="AG40" s="12"/>
      <c r="AH40" s="3">
        <f t="shared" si="6"/>
        <v>72.674999999999997</v>
      </c>
    </row>
    <row r="41" spans="2:34" x14ac:dyDescent="0.35">
      <c r="B41">
        <f t="shared" si="7"/>
        <v>1999</v>
      </c>
      <c r="C41" s="7">
        <v>36287</v>
      </c>
      <c r="D41">
        <v>33</v>
      </c>
      <c r="E41" s="12">
        <v>0</v>
      </c>
      <c r="F41" s="3">
        <f t="shared" si="0"/>
        <v>28.991</v>
      </c>
      <c r="G41" s="7">
        <v>36318</v>
      </c>
      <c r="H41">
        <v>19</v>
      </c>
      <c r="I41" s="12">
        <v>0.06</v>
      </c>
      <c r="J41" s="3">
        <f t="shared" si="1"/>
        <v>16.192</v>
      </c>
      <c r="K41" s="7">
        <v>36348</v>
      </c>
      <c r="L41">
        <v>9.6999999999999993</v>
      </c>
      <c r="M41" s="12">
        <v>0.34</v>
      </c>
      <c r="N41" s="3">
        <f t="shared" si="2"/>
        <v>40.459900000000005</v>
      </c>
      <c r="O41" s="7">
        <v>36379</v>
      </c>
      <c r="P41">
        <v>4.5999999999999996</v>
      </c>
      <c r="Q41" s="12">
        <v>0.16</v>
      </c>
      <c r="R41" s="3">
        <f t="shared" si="3"/>
        <v>10.864199999999997</v>
      </c>
      <c r="S41" s="7">
        <v>36410</v>
      </c>
      <c r="T41">
        <v>3</v>
      </c>
      <c r="U41" s="12">
        <v>0</v>
      </c>
      <c r="V41" s="3">
        <f t="shared" si="4"/>
        <v>-8.5190000000000001</v>
      </c>
      <c r="W41" s="7">
        <v>36440</v>
      </c>
      <c r="X41">
        <v>26</v>
      </c>
      <c r="Y41" s="12">
        <v>0</v>
      </c>
      <c r="Z41" s="3">
        <f t="shared" si="5"/>
        <v>30.312000000000001</v>
      </c>
      <c r="AA41" s="7">
        <v>36471</v>
      </c>
      <c r="AB41">
        <v>85</v>
      </c>
      <c r="AC41" s="12"/>
      <c r="AD41" s="3">
        <f t="shared" si="8"/>
        <v>137.27500000000001</v>
      </c>
      <c r="AE41" s="7">
        <v>36501</v>
      </c>
      <c r="AF41">
        <v>101</v>
      </c>
      <c r="AG41" s="12"/>
      <c r="AH41" s="3">
        <f t="shared" si="6"/>
        <v>163.11500000000001</v>
      </c>
    </row>
    <row r="42" spans="2:34" x14ac:dyDescent="0.35">
      <c r="B42">
        <f t="shared" si="7"/>
        <v>1999</v>
      </c>
      <c r="C42" s="7">
        <v>36288</v>
      </c>
      <c r="D42">
        <v>32</v>
      </c>
      <c r="E42" s="12">
        <v>0</v>
      </c>
      <c r="F42" s="3">
        <f t="shared" si="0"/>
        <v>27.554000000000002</v>
      </c>
      <c r="G42" s="7">
        <v>36319</v>
      </c>
      <c r="H42">
        <v>20</v>
      </c>
      <c r="I42" s="12">
        <v>0.72</v>
      </c>
      <c r="J42" s="3">
        <f t="shared" si="1"/>
        <v>109.46799999999999</v>
      </c>
      <c r="K42" s="7">
        <v>36349</v>
      </c>
      <c r="L42">
        <v>11</v>
      </c>
      <c r="M42" s="12">
        <v>0</v>
      </c>
      <c r="N42" s="3">
        <f t="shared" si="2"/>
        <v>-4.9829999999999988</v>
      </c>
      <c r="O42" s="7">
        <v>36380</v>
      </c>
      <c r="P42">
        <v>12</v>
      </c>
      <c r="Q42" s="12">
        <v>0</v>
      </c>
      <c r="R42" s="3">
        <f t="shared" si="3"/>
        <v>-0.76600000000000179</v>
      </c>
      <c r="S42" s="7">
        <v>36411</v>
      </c>
      <c r="T42">
        <v>3.2</v>
      </c>
      <c r="U42" s="12">
        <v>0.18</v>
      </c>
      <c r="V42" s="3">
        <f t="shared" si="4"/>
        <v>16.815399999999997</v>
      </c>
      <c r="W42" s="7">
        <v>36441</v>
      </c>
      <c r="X42">
        <v>22</v>
      </c>
      <c r="Y42" s="12">
        <v>0</v>
      </c>
      <c r="Z42" s="3">
        <f t="shared" si="5"/>
        <v>24.564</v>
      </c>
      <c r="AA42" s="7">
        <v>36472</v>
      </c>
      <c r="AB42">
        <v>65</v>
      </c>
      <c r="AC42" s="12"/>
      <c r="AD42" s="3">
        <f t="shared" si="8"/>
        <v>104.97499999999999</v>
      </c>
      <c r="AE42" s="7">
        <v>36502</v>
      </c>
      <c r="AF42">
        <v>298</v>
      </c>
      <c r="AG42" s="12"/>
      <c r="AH42" s="3">
        <f t="shared" si="6"/>
        <v>481.27</v>
      </c>
    </row>
    <row r="43" spans="2:34" x14ac:dyDescent="0.35">
      <c r="B43">
        <f t="shared" si="7"/>
        <v>1999</v>
      </c>
      <c r="C43" s="7">
        <v>36289</v>
      </c>
      <c r="D43">
        <v>33</v>
      </c>
      <c r="E43" s="12">
        <v>0.39</v>
      </c>
      <c r="F43" s="3">
        <f t="shared" si="0"/>
        <v>83.259500000000003</v>
      </c>
      <c r="G43" s="7">
        <v>36320</v>
      </c>
      <c r="H43">
        <v>24</v>
      </c>
      <c r="I43" s="12">
        <v>0.25</v>
      </c>
      <c r="J43" s="3">
        <f t="shared" si="1"/>
        <v>49.8155</v>
      </c>
      <c r="K43" s="7">
        <v>36350</v>
      </c>
      <c r="L43">
        <v>9.1999999999999993</v>
      </c>
      <c r="M43" s="12">
        <v>0.13</v>
      </c>
      <c r="N43" s="3">
        <f t="shared" si="2"/>
        <v>10.519900000000002</v>
      </c>
      <c r="O43" s="7">
        <v>36381</v>
      </c>
      <c r="P43">
        <v>17</v>
      </c>
      <c r="Q43" s="12">
        <v>1.94</v>
      </c>
      <c r="R43" s="3">
        <f t="shared" si="3"/>
        <v>276.36999999999995</v>
      </c>
      <c r="S43" s="7">
        <v>36412</v>
      </c>
      <c r="T43">
        <v>3.3</v>
      </c>
      <c r="U43" s="12">
        <v>0</v>
      </c>
      <c r="V43" s="3">
        <f t="shared" si="4"/>
        <v>-8.0879000000000012</v>
      </c>
      <c r="W43" s="7">
        <v>36442</v>
      </c>
      <c r="X43">
        <v>21</v>
      </c>
      <c r="Y43" s="12">
        <v>0.05</v>
      </c>
      <c r="Z43" s="3">
        <f t="shared" si="5"/>
        <v>30.084499999999998</v>
      </c>
      <c r="AA43" s="7">
        <v>36473</v>
      </c>
      <c r="AB43">
        <v>54</v>
      </c>
      <c r="AC43" s="12"/>
      <c r="AD43" s="3">
        <f t="shared" si="8"/>
        <v>87.21</v>
      </c>
      <c r="AE43" s="7">
        <v>36503</v>
      </c>
      <c r="AF43">
        <v>317</v>
      </c>
      <c r="AG43" s="12"/>
      <c r="AH43" s="3">
        <f t="shared" si="6"/>
        <v>511.95499999999998</v>
      </c>
    </row>
    <row r="44" spans="2:34" x14ac:dyDescent="0.35">
      <c r="B44">
        <f t="shared" si="7"/>
        <v>1999</v>
      </c>
      <c r="C44" s="7">
        <v>36290</v>
      </c>
      <c r="D44">
        <v>34</v>
      </c>
      <c r="E44" s="12">
        <v>0</v>
      </c>
      <c r="F44" s="3">
        <f t="shared" si="0"/>
        <v>30.428000000000004</v>
      </c>
      <c r="G44" s="7">
        <v>36321</v>
      </c>
      <c r="H44">
        <v>21</v>
      </c>
      <c r="I44" s="12">
        <v>0</v>
      </c>
      <c r="J44" s="3">
        <f t="shared" si="1"/>
        <v>10.716999999999999</v>
      </c>
      <c r="K44" s="7">
        <v>36351</v>
      </c>
      <c r="L44">
        <v>11</v>
      </c>
      <c r="M44" s="12">
        <v>0.05</v>
      </c>
      <c r="N44" s="3">
        <f t="shared" si="2"/>
        <v>1.9745000000000008</v>
      </c>
      <c r="O44" s="7">
        <v>36382</v>
      </c>
      <c r="P44">
        <v>12</v>
      </c>
      <c r="Q44" s="12">
        <v>0</v>
      </c>
      <c r="R44" s="3">
        <f t="shared" si="3"/>
        <v>-0.76600000000000179</v>
      </c>
      <c r="S44" s="7">
        <v>36413</v>
      </c>
      <c r="T44">
        <v>3.4</v>
      </c>
      <c r="U44" s="12">
        <v>0.03</v>
      </c>
      <c r="V44" s="3">
        <f t="shared" si="4"/>
        <v>-3.7697000000000003</v>
      </c>
      <c r="W44" s="7">
        <v>36443</v>
      </c>
      <c r="X44">
        <v>20</v>
      </c>
      <c r="Y44" s="12">
        <v>0.05</v>
      </c>
      <c r="Z44" s="3">
        <f t="shared" si="5"/>
        <v>28.647500000000001</v>
      </c>
      <c r="AA44" s="7">
        <v>36474</v>
      </c>
      <c r="AB44">
        <v>50</v>
      </c>
      <c r="AC44" s="12"/>
      <c r="AD44" s="3">
        <f t="shared" si="8"/>
        <v>80.75</v>
      </c>
      <c r="AE44" s="7">
        <v>36504</v>
      </c>
      <c r="AF44">
        <v>232</v>
      </c>
      <c r="AG44" s="12"/>
      <c r="AH44" s="3">
        <f t="shared" si="6"/>
        <v>374.68</v>
      </c>
    </row>
    <row r="45" spans="2:34" x14ac:dyDescent="0.35">
      <c r="B45">
        <f t="shared" si="7"/>
        <v>1999</v>
      </c>
      <c r="C45" s="7">
        <v>36291</v>
      </c>
      <c r="D45">
        <v>32</v>
      </c>
      <c r="E45" s="12">
        <v>0</v>
      </c>
      <c r="F45" s="3">
        <f t="shared" si="0"/>
        <v>27.554000000000002</v>
      </c>
      <c r="G45" s="7">
        <v>36322</v>
      </c>
      <c r="H45">
        <v>18</v>
      </c>
      <c r="I45" s="12">
        <v>0</v>
      </c>
      <c r="J45" s="3">
        <f t="shared" si="1"/>
        <v>6.4059999999999988</v>
      </c>
      <c r="K45" s="7">
        <v>36352</v>
      </c>
      <c r="L45">
        <v>11</v>
      </c>
      <c r="M45" s="12">
        <v>0.61</v>
      </c>
      <c r="N45" s="3">
        <f t="shared" si="2"/>
        <v>79.898499999999999</v>
      </c>
      <c r="O45" s="7">
        <v>36383</v>
      </c>
      <c r="P45">
        <v>9.8000000000000007</v>
      </c>
      <c r="Q45" s="12">
        <v>0</v>
      </c>
      <c r="R45" s="3">
        <f t="shared" si="3"/>
        <v>-3.9274000000000004</v>
      </c>
      <c r="S45" s="7">
        <v>36414</v>
      </c>
      <c r="T45">
        <v>5</v>
      </c>
      <c r="U45" s="12">
        <v>1.6</v>
      </c>
      <c r="V45" s="3">
        <f t="shared" si="4"/>
        <v>216.99499999999998</v>
      </c>
      <c r="W45" s="7">
        <v>36444</v>
      </c>
      <c r="X45">
        <v>20</v>
      </c>
      <c r="Y45" s="12">
        <v>0.09</v>
      </c>
      <c r="Z45" s="3">
        <f t="shared" si="5"/>
        <v>34.213499999999996</v>
      </c>
      <c r="AA45" s="7">
        <v>36475</v>
      </c>
      <c r="AB45">
        <v>47</v>
      </c>
      <c r="AC45" s="12"/>
      <c r="AD45" s="3">
        <f t="shared" si="8"/>
        <v>75.905000000000001</v>
      </c>
      <c r="AE45" s="7">
        <v>36505</v>
      </c>
      <c r="AF45">
        <v>222</v>
      </c>
      <c r="AG45" s="12"/>
      <c r="AH45" s="3">
        <f t="shared" si="6"/>
        <v>358.53</v>
      </c>
    </row>
    <row r="46" spans="2:34" x14ac:dyDescent="0.35">
      <c r="B46">
        <f t="shared" si="7"/>
        <v>1999</v>
      </c>
      <c r="C46" s="7">
        <v>36292</v>
      </c>
      <c r="D46">
        <v>28</v>
      </c>
      <c r="E46" s="12">
        <v>0</v>
      </c>
      <c r="F46" s="3">
        <f t="shared" si="0"/>
        <v>21.806000000000004</v>
      </c>
      <c r="G46" s="7">
        <v>36323</v>
      </c>
      <c r="H46">
        <v>17</v>
      </c>
      <c r="I46" s="12">
        <v>0</v>
      </c>
      <c r="J46" s="3">
        <f t="shared" si="1"/>
        <v>4.9690000000000012</v>
      </c>
      <c r="K46" s="7">
        <v>36353</v>
      </c>
      <c r="L46">
        <v>8.9</v>
      </c>
      <c r="M46" s="12">
        <v>0</v>
      </c>
      <c r="N46" s="3">
        <f t="shared" si="2"/>
        <v>-8.0006999999999984</v>
      </c>
      <c r="O46" s="7">
        <v>36384</v>
      </c>
      <c r="P46">
        <v>8.8000000000000007</v>
      </c>
      <c r="Q46" s="12">
        <v>0</v>
      </c>
      <c r="R46" s="3">
        <f t="shared" si="3"/>
        <v>-5.3643999999999998</v>
      </c>
      <c r="S46" s="7">
        <v>36415</v>
      </c>
      <c r="T46">
        <v>4.5</v>
      </c>
      <c r="U46" s="12">
        <v>0</v>
      </c>
      <c r="V46" s="3">
        <f t="shared" si="4"/>
        <v>-6.3635000000000002</v>
      </c>
      <c r="W46" s="7">
        <v>36445</v>
      </c>
      <c r="X46">
        <v>18</v>
      </c>
      <c r="Y46" s="12">
        <v>0</v>
      </c>
      <c r="Z46" s="3">
        <f t="shared" si="5"/>
        <v>18.815999999999999</v>
      </c>
      <c r="AA46" s="7">
        <v>36476</v>
      </c>
      <c r="AB46">
        <v>41</v>
      </c>
      <c r="AC46" s="12"/>
      <c r="AD46" s="3">
        <f t="shared" si="8"/>
        <v>66.215000000000003</v>
      </c>
      <c r="AE46" s="7">
        <v>36506</v>
      </c>
      <c r="AF46">
        <v>237</v>
      </c>
      <c r="AG46" s="12"/>
      <c r="AH46" s="3">
        <f t="shared" si="6"/>
        <v>382.755</v>
      </c>
    </row>
    <row r="47" spans="2:34" x14ac:dyDescent="0.35">
      <c r="B47">
        <f t="shared" si="7"/>
        <v>1999</v>
      </c>
      <c r="C47" s="7">
        <v>36293</v>
      </c>
      <c r="D47">
        <v>25</v>
      </c>
      <c r="E47" s="12">
        <v>0</v>
      </c>
      <c r="F47" s="3">
        <f t="shared" si="0"/>
        <v>17.495000000000005</v>
      </c>
      <c r="G47" s="7">
        <v>36324</v>
      </c>
      <c r="H47">
        <v>16</v>
      </c>
      <c r="I47" s="12">
        <v>0</v>
      </c>
      <c r="J47" s="3">
        <f t="shared" si="1"/>
        <v>3.532</v>
      </c>
      <c r="K47" s="7">
        <v>36354</v>
      </c>
      <c r="L47">
        <v>8.1999999999999993</v>
      </c>
      <c r="M47" s="12">
        <v>0</v>
      </c>
      <c r="N47" s="3">
        <f t="shared" si="2"/>
        <v>-9.0065999999999988</v>
      </c>
      <c r="O47" s="7">
        <v>36385</v>
      </c>
      <c r="P47">
        <v>7.7</v>
      </c>
      <c r="Q47" s="12">
        <v>0</v>
      </c>
      <c r="R47" s="3">
        <f t="shared" si="3"/>
        <v>-6.9451000000000001</v>
      </c>
      <c r="S47" s="7">
        <v>36416</v>
      </c>
      <c r="T47">
        <v>3.9</v>
      </c>
      <c r="U47" s="12">
        <v>0</v>
      </c>
      <c r="V47" s="3">
        <f t="shared" si="4"/>
        <v>-7.2256999999999998</v>
      </c>
      <c r="W47" s="7">
        <v>36446</v>
      </c>
      <c r="X47">
        <v>21</v>
      </c>
      <c r="Y47" s="12">
        <v>0</v>
      </c>
      <c r="Z47" s="3">
        <f t="shared" si="5"/>
        <v>23.126999999999999</v>
      </c>
      <c r="AA47" s="7">
        <v>36477</v>
      </c>
      <c r="AB47">
        <v>41</v>
      </c>
      <c r="AC47" s="12"/>
      <c r="AD47" s="3">
        <f t="shared" si="8"/>
        <v>66.215000000000003</v>
      </c>
      <c r="AE47" s="7">
        <v>36507</v>
      </c>
      <c r="AF47">
        <v>222</v>
      </c>
      <c r="AG47" s="12"/>
      <c r="AH47" s="3">
        <f t="shared" si="6"/>
        <v>358.53</v>
      </c>
    </row>
    <row r="48" spans="2:34" x14ac:dyDescent="0.35">
      <c r="B48">
        <f t="shared" si="7"/>
        <v>1999</v>
      </c>
      <c r="C48" s="7">
        <v>36294</v>
      </c>
      <c r="D48">
        <v>23</v>
      </c>
      <c r="E48" s="12">
        <v>0</v>
      </c>
      <c r="F48" s="3">
        <f t="shared" si="0"/>
        <v>14.621000000000002</v>
      </c>
      <c r="G48" s="7">
        <v>36325</v>
      </c>
      <c r="H48">
        <v>15</v>
      </c>
      <c r="I48" s="12">
        <v>0</v>
      </c>
      <c r="J48" s="3">
        <f t="shared" si="1"/>
        <v>2.0949999999999989</v>
      </c>
      <c r="K48" s="7">
        <v>36355</v>
      </c>
      <c r="L48">
        <v>7.8</v>
      </c>
      <c r="M48" s="12">
        <v>0</v>
      </c>
      <c r="N48" s="3">
        <f t="shared" si="2"/>
        <v>-9.5813999999999986</v>
      </c>
      <c r="O48" s="7">
        <v>36386</v>
      </c>
      <c r="P48">
        <v>7</v>
      </c>
      <c r="Q48" s="12">
        <v>7.0000000000000007E-2</v>
      </c>
      <c r="R48" s="3">
        <f t="shared" si="3"/>
        <v>1.7895000000000003</v>
      </c>
      <c r="S48" s="7">
        <v>36417</v>
      </c>
      <c r="T48">
        <v>3.7</v>
      </c>
      <c r="U48" s="12">
        <v>0</v>
      </c>
      <c r="V48" s="3">
        <f t="shared" si="4"/>
        <v>-7.5130999999999997</v>
      </c>
      <c r="W48" s="7">
        <v>36447</v>
      </c>
      <c r="X48">
        <v>27</v>
      </c>
      <c r="Y48" s="12">
        <v>0.25</v>
      </c>
      <c r="Z48" s="3">
        <f t="shared" si="5"/>
        <v>66.536500000000004</v>
      </c>
      <c r="AA48" s="7">
        <v>36478</v>
      </c>
      <c r="AB48">
        <v>44</v>
      </c>
      <c r="AC48" s="12"/>
      <c r="AD48" s="3">
        <f t="shared" si="8"/>
        <v>71.06</v>
      </c>
      <c r="AE48" s="7">
        <v>36508</v>
      </c>
      <c r="AF48">
        <v>183</v>
      </c>
      <c r="AG48" s="12"/>
      <c r="AH48" s="3">
        <f t="shared" si="6"/>
        <v>295.54500000000002</v>
      </c>
    </row>
    <row r="49" spans="2:34" x14ac:dyDescent="0.35">
      <c r="B49">
        <f t="shared" si="7"/>
        <v>1999</v>
      </c>
      <c r="C49" s="7">
        <v>36295</v>
      </c>
      <c r="D49">
        <v>21</v>
      </c>
      <c r="E49" s="12">
        <v>0</v>
      </c>
      <c r="F49" s="3">
        <f t="shared" si="0"/>
        <v>11.747</v>
      </c>
      <c r="G49" s="7">
        <v>36326</v>
      </c>
      <c r="H49">
        <v>16</v>
      </c>
      <c r="I49" s="12">
        <v>0</v>
      </c>
      <c r="J49" s="3">
        <f t="shared" si="1"/>
        <v>3.532</v>
      </c>
      <c r="K49" s="7">
        <v>36356</v>
      </c>
      <c r="L49">
        <v>7.4</v>
      </c>
      <c r="M49" s="12">
        <v>0</v>
      </c>
      <c r="N49" s="3">
        <f t="shared" si="2"/>
        <v>-10.156199999999998</v>
      </c>
      <c r="O49" s="7">
        <v>36387</v>
      </c>
      <c r="P49">
        <v>7.5</v>
      </c>
      <c r="Q49" s="12">
        <v>0.06</v>
      </c>
      <c r="R49" s="3">
        <f t="shared" si="3"/>
        <v>1.1164999999999985</v>
      </c>
      <c r="S49" s="7">
        <v>36418</v>
      </c>
      <c r="T49">
        <v>3.6</v>
      </c>
      <c r="U49" s="12">
        <v>0</v>
      </c>
      <c r="V49" s="3">
        <f t="shared" si="4"/>
        <v>-7.6567999999999996</v>
      </c>
      <c r="W49" s="7">
        <v>36448</v>
      </c>
      <c r="X49">
        <v>36</v>
      </c>
      <c r="Y49" s="12">
        <v>0.7</v>
      </c>
      <c r="Z49" s="3">
        <f t="shared" si="5"/>
        <v>142.08699999999999</v>
      </c>
      <c r="AA49" s="7">
        <v>36479</v>
      </c>
      <c r="AB49">
        <v>97</v>
      </c>
      <c r="AC49" s="12"/>
      <c r="AD49" s="3">
        <f t="shared" si="8"/>
        <v>156.655</v>
      </c>
      <c r="AE49" s="7">
        <v>36509</v>
      </c>
      <c r="AF49">
        <v>145</v>
      </c>
      <c r="AG49" s="12"/>
      <c r="AH49" s="3">
        <f t="shared" si="6"/>
        <v>234.17500000000001</v>
      </c>
    </row>
    <row r="50" spans="2:34" x14ac:dyDescent="0.35">
      <c r="B50">
        <f t="shared" si="7"/>
        <v>1999</v>
      </c>
      <c r="C50" s="7">
        <v>36296</v>
      </c>
      <c r="D50">
        <v>19</v>
      </c>
      <c r="E50" s="12">
        <v>0</v>
      </c>
      <c r="F50" s="3">
        <f t="shared" si="0"/>
        <v>8.8730000000000011</v>
      </c>
      <c r="G50" s="7">
        <v>36327</v>
      </c>
      <c r="H50">
        <v>15</v>
      </c>
      <c r="I50" s="12">
        <v>0</v>
      </c>
      <c r="J50" s="3">
        <f t="shared" si="1"/>
        <v>2.0949999999999989</v>
      </c>
      <c r="K50" s="7">
        <v>36357</v>
      </c>
      <c r="L50">
        <v>6.7</v>
      </c>
      <c r="M50" s="12">
        <v>0</v>
      </c>
      <c r="N50" s="3">
        <f t="shared" si="2"/>
        <v>-11.162099999999999</v>
      </c>
      <c r="O50" s="7">
        <v>36388</v>
      </c>
      <c r="P50">
        <v>7.4</v>
      </c>
      <c r="Q50" s="12">
        <v>0.1</v>
      </c>
      <c r="R50" s="3">
        <f t="shared" si="3"/>
        <v>6.5387999999999984</v>
      </c>
      <c r="S50" s="7">
        <v>36419</v>
      </c>
      <c r="T50">
        <v>5.2</v>
      </c>
      <c r="U50" s="12">
        <v>0.12</v>
      </c>
      <c r="V50" s="3">
        <f t="shared" si="4"/>
        <v>11.340400000000001</v>
      </c>
      <c r="W50" s="7">
        <v>36449</v>
      </c>
      <c r="X50">
        <v>35</v>
      </c>
      <c r="Y50" s="12">
        <v>0</v>
      </c>
      <c r="Z50" s="3">
        <f t="shared" si="5"/>
        <v>43.245000000000005</v>
      </c>
      <c r="AA50" s="7">
        <v>36480</v>
      </c>
      <c r="AB50">
        <v>105</v>
      </c>
      <c r="AC50" s="12"/>
      <c r="AD50" s="3">
        <f t="shared" si="8"/>
        <v>169.57499999999999</v>
      </c>
      <c r="AE50" s="7">
        <v>36510</v>
      </c>
      <c r="AF50">
        <v>124</v>
      </c>
      <c r="AG50" s="12"/>
      <c r="AH50" s="3">
        <f t="shared" si="6"/>
        <v>200.26</v>
      </c>
    </row>
    <row r="51" spans="2:34" x14ac:dyDescent="0.35">
      <c r="B51">
        <f t="shared" si="7"/>
        <v>1999</v>
      </c>
      <c r="C51" s="7">
        <v>36297</v>
      </c>
      <c r="D51">
        <v>18</v>
      </c>
      <c r="E51" s="12">
        <v>0</v>
      </c>
      <c r="F51" s="3">
        <f t="shared" si="0"/>
        <v>7.4359999999999999</v>
      </c>
      <c r="G51" s="7">
        <v>36328</v>
      </c>
      <c r="H51">
        <v>13</v>
      </c>
      <c r="I51" s="12">
        <v>0</v>
      </c>
      <c r="J51" s="3">
        <f t="shared" si="1"/>
        <v>-0.77899999999999991</v>
      </c>
      <c r="K51" s="7">
        <v>36358</v>
      </c>
      <c r="L51">
        <v>6.5</v>
      </c>
      <c r="M51" s="12">
        <v>0</v>
      </c>
      <c r="N51" s="3">
        <f t="shared" si="2"/>
        <v>-11.449499999999999</v>
      </c>
      <c r="O51" s="7">
        <v>36389</v>
      </c>
      <c r="P51">
        <v>6.9</v>
      </c>
      <c r="Q51" s="12">
        <v>0</v>
      </c>
      <c r="R51" s="3">
        <f t="shared" si="3"/>
        <v>-8.0947000000000013</v>
      </c>
      <c r="S51" s="7">
        <v>36420</v>
      </c>
      <c r="T51">
        <v>50</v>
      </c>
      <c r="U51" s="12">
        <v>3.4</v>
      </c>
      <c r="V51" s="3">
        <f t="shared" si="4"/>
        <v>532.13</v>
      </c>
      <c r="W51" s="7">
        <v>36450</v>
      </c>
      <c r="X51">
        <v>33</v>
      </c>
      <c r="Y51" s="12">
        <v>0</v>
      </c>
      <c r="Z51" s="3">
        <f t="shared" si="5"/>
        <v>40.371000000000002</v>
      </c>
      <c r="AA51" s="7">
        <v>36481</v>
      </c>
      <c r="AB51">
        <v>94</v>
      </c>
      <c r="AC51" s="12"/>
      <c r="AD51" s="3">
        <f t="shared" si="8"/>
        <v>151.81</v>
      </c>
      <c r="AE51" s="7">
        <v>36511</v>
      </c>
      <c r="AF51">
        <v>118</v>
      </c>
      <c r="AG51" s="12"/>
      <c r="AH51" s="3">
        <f t="shared" si="6"/>
        <v>190.57</v>
      </c>
    </row>
    <row r="52" spans="2:34" x14ac:dyDescent="0.35">
      <c r="B52">
        <f t="shared" si="7"/>
        <v>1999</v>
      </c>
      <c r="C52" s="7">
        <v>36298</v>
      </c>
      <c r="D52">
        <v>18</v>
      </c>
      <c r="E52" s="12">
        <v>0</v>
      </c>
      <c r="F52" s="3">
        <f t="shared" si="0"/>
        <v>7.4359999999999999</v>
      </c>
      <c r="G52" s="7">
        <v>36329</v>
      </c>
      <c r="H52">
        <v>13</v>
      </c>
      <c r="I52" s="12">
        <v>0</v>
      </c>
      <c r="J52" s="3">
        <f t="shared" si="1"/>
        <v>-0.77899999999999991</v>
      </c>
      <c r="K52" s="7">
        <v>36359</v>
      </c>
      <c r="L52">
        <v>6.1</v>
      </c>
      <c r="M52" s="12">
        <v>0</v>
      </c>
      <c r="N52" s="3">
        <f t="shared" si="2"/>
        <v>-12.0243</v>
      </c>
      <c r="O52" s="7">
        <v>36390</v>
      </c>
      <c r="P52">
        <v>6.3</v>
      </c>
      <c r="Q52" s="12">
        <v>0</v>
      </c>
      <c r="R52" s="3">
        <f t="shared" si="3"/>
        <v>-8.956900000000001</v>
      </c>
      <c r="S52" s="7">
        <v>36421</v>
      </c>
      <c r="T52">
        <v>63</v>
      </c>
      <c r="U52" s="12">
        <v>0.82</v>
      </c>
      <c r="V52" s="3">
        <f t="shared" si="4"/>
        <v>191.804</v>
      </c>
      <c r="W52" s="7">
        <v>36451</v>
      </c>
      <c r="X52">
        <v>43</v>
      </c>
      <c r="Y52" s="12">
        <v>0.34</v>
      </c>
      <c r="Z52" s="3">
        <f t="shared" si="5"/>
        <v>102.05200000000002</v>
      </c>
      <c r="AA52" s="7">
        <v>36482</v>
      </c>
      <c r="AB52">
        <v>70</v>
      </c>
      <c r="AC52" s="12"/>
      <c r="AD52" s="3">
        <f t="shared" si="8"/>
        <v>113.05</v>
      </c>
      <c r="AE52" s="7">
        <v>36512</v>
      </c>
      <c r="AF52">
        <v>106</v>
      </c>
      <c r="AG52" s="12"/>
      <c r="AH52" s="3">
        <f t="shared" si="6"/>
        <v>171.19</v>
      </c>
    </row>
    <row r="53" spans="2:34" x14ac:dyDescent="0.35">
      <c r="B53">
        <f t="shared" si="7"/>
        <v>1999</v>
      </c>
      <c r="C53" s="7">
        <v>36299</v>
      </c>
      <c r="D53">
        <v>17</v>
      </c>
      <c r="E53" s="12">
        <v>0</v>
      </c>
      <c r="F53" s="3">
        <f t="shared" si="0"/>
        <v>5.9990000000000023</v>
      </c>
      <c r="G53" s="7">
        <v>36330</v>
      </c>
      <c r="H53">
        <v>13</v>
      </c>
      <c r="I53" s="12">
        <v>0</v>
      </c>
      <c r="J53" s="3">
        <f t="shared" si="1"/>
        <v>-0.77899999999999991</v>
      </c>
      <c r="K53" s="7">
        <v>36360</v>
      </c>
      <c r="L53">
        <v>6</v>
      </c>
      <c r="M53" s="12">
        <v>0</v>
      </c>
      <c r="N53" s="3">
        <f t="shared" si="2"/>
        <v>-12.167999999999999</v>
      </c>
      <c r="O53" s="7">
        <v>36391</v>
      </c>
      <c r="P53">
        <v>5.8</v>
      </c>
      <c r="Q53" s="12">
        <v>0</v>
      </c>
      <c r="R53" s="3">
        <f t="shared" si="3"/>
        <v>-9.6754000000000016</v>
      </c>
      <c r="S53" s="7">
        <v>36422</v>
      </c>
      <c r="T53">
        <v>58</v>
      </c>
      <c r="U53" s="12">
        <v>0</v>
      </c>
      <c r="V53" s="3">
        <f t="shared" si="4"/>
        <v>70.516000000000005</v>
      </c>
      <c r="W53" s="7">
        <v>36452</v>
      </c>
      <c r="X53">
        <v>49</v>
      </c>
      <c r="Y53" s="12">
        <v>0.25</v>
      </c>
      <c r="Z53" s="3">
        <f t="shared" si="5"/>
        <v>98.150499999999994</v>
      </c>
      <c r="AA53" s="7">
        <v>36483</v>
      </c>
      <c r="AB53">
        <v>59</v>
      </c>
      <c r="AC53" s="12"/>
      <c r="AD53" s="3">
        <f t="shared" si="8"/>
        <v>95.284999999999997</v>
      </c>
      <c r="AE53" s="7">
        <v>36513</v>
      </c>
      <c r="AF53">
        <v>95</v>
      </c>
      <c r="AG53" s="12"/>
      <c r="AH53" s="3">
        <f t="shared" si="6"/>
        <v>153.42500000000001</v>
      </c>
    </row>
    <row r="54" spans="2:34" x14ac:dyDescent="0.35">
      <c r="B54">
        <f t="shared" si="7"/>
        <v>1999</v>
      </c>
      <c r="C54" s="7">
        <v>36300</v>
      </c>
      <c r="D54">
        <v>60</v>
      </c>
      <c r="E54" s="12">
        <v>0.02</v>
      </c>
      <c r="F54" s="3">
        <f t="shared" si="0"/>
        <v>70.572999999999993</v>
      </c>
      <c r="G54" s="7">
        <v>36331</v>
      </c>
      <c r="H54">
        <v>12</v>
      </c>
      <c r="I54" s="12">
        <v>0</v>
      </c>
      <c r="J54" s="3">
        <f t="shared" si="1"/>
        <v>-2.2160000000000011</v>
      </c>
      <c r="K54" s="7">
        <v>36361</v>
      </c>
      <c r="L54">
        <v>5.8</v>
      </c>
      <c r="M54" s="12">
        <v>0</v>
      </c>
      <c r="N54" s="3">
        <f t="shared" si="2"/>
        <v>-12.455399999999999</v>
      </c>
      <c r="O54" s="7">
        <v>36392</v>
      </c>
      <c r="P54">
        <v>5.3</v>
      </c>
      <c r="Q54" s="12">
        <v>0</v>
      </c>
      <c r="R54" s="3">
        <f t="shared" si="3"/>
        <v>-10.393900000000002</v>
      </c>
      <c r="S54" s="7">
        <v>36423</v>
      </c>
      <c r="T54">
        <v>46</v>
      </c>
      <c r="U54" s="12">
        <v>0</v>
      </c>
      <c r="V54" s="3">
        <f t="shared" si="4"/>
        <v>53.272000000000006</v>
      </c>
      <c r="W54" s="7">
        <v>36453</v>
      </c>
      <c r="X54">
        <v>50</v>
      </c>
      <c r="Y54" s="12">
        <v>0</v>
      </c>
      <c r="Z54" s="3">
        <f t="shared" si="5"/>
        <v>64.800000000000011</v>
      </c>
      <c r="AA54" s="7">
        <v>36484</v>
      </c>
      <c r="AB54">
        <v>53</v>
      </c>
      <c r="AC54" s="12"/>
      <c r="AD54" s="3">
        <f t="shared" si="8"/>
        <v>85.594999999999999</v>
      </c>
      <c r="AE54" s="7">
        <v>36514</v>
      </c>
      <c r="AF54">
        <v>87</v>
      </c>
      <c r="AG54" s="12"/>
      <c r="AH54" s="3">
        <f t="shared" si="6"/>
        <v>140.505</v>
      </c>
    </row>
    <row r="55" spans="2:34" x14ac:dyDescent="0.35">
      <c r="B55">
        <f t="shared" si="7"/>
        <v>1999</v>
      </c>
      <c r="C55" s="7">
        <v>36301</v>
      </c>
      <c r="D55">
        <v>87</v>
      </c>
      <c r="E55" s="12">
        <v>1.31</v>
      </c>
      <c r="F55" s="3">
        <f t="shared" si="0"/>
        <v>288.87549999999999</v>
      </c>
      <c r="G55" s="7">
        <v>36332</v>
      </c>
      <c r="H55">
        <v>11</v>
      </c>
      <c r="I55" s="12">
        <v>0</v>
      </c>
      <c r="J55" s="3">
        <f t="shared" si="1"/>
        <v>-3.6530000000000005</v>
      </c>
      <c r="K55" s="7">
        <v>36362</v>
      </c>
      <c r="L55">
        <v>6.3</v>
      </c>
      <c r="M55" s="12">
        <v>0</v>
      </c>
      <c r="N55" s="3">
        <f t="shared" si="2"/>
        <v>-11.736899999999999</v>
      </c>
      <c r="O55" s="7">
        <v>36393</v>
      </c>
      <c r="P55">
        <v>4.9000000000000004</v>
      </c>
      <c r="Q55" s="12">
        <v>0</v>
      </c>
      <c r="R55" s="3">
        <f t="shared" si="3"/>
        <v>-10.968700000000002</v>
      </c>
      <c r="S55" s="7">
        <v>36424</v>
      </c>
      <c r="T55">
        <v>33</v>
      </c>
      <c r="U55" s="12">
        <v>0</v>
      </c>
      <c r="V55" s="3">
        <f t="shared" si="4"/>
        <v>34.591000000000001</v>
      </c>
      <c r="W55" s="7">
        <v>36454</v>
      </c>
      <c r="X55">
        <v>52</v>
      </c>
      <c r="Y55" s="12">
        <v>0.23</v>
      </c>
      <c r="Z55" s="3">
        <f t="shared" si="5"/>
        <v>99.678500000000014</v>
      </c>
      <c r="AA55" s="7">
        <v>36485</v>
      </c>
      <c r="AB55">
        <v>68</v>
      </c>
      <c r="AC55" s="12"/>
      <c r="AD55" s="3">
        <f t="shared" si="8"/>
        <v>109.82</v>
      </c>
      <c r="AE55" s="7">
        <v>36515</v>
      </c>
      <c r="AF55">
        <v>89</v>
      </c>
      <c r="AG55" s="12"/>
      <c r="AH55" s="3">
        <f t="shared" si="6"/>
        <v>143.73499999999999</v>
      </c>
    </row>
    <row r="56" spans="2:34" x14ac:dyDescent="0.35">
      <c r="B56">
        <f t="shared" si="7"/>
        <v>1999</v>
      </c>
      <c r="C56" s="7">
        <v>36302</v>
      </c>
      <c r="D56">
        <v>74</v>
      </c>
      <c r="E56" s="12">
        <v>0</v>
      </c>
      <c r="F56" s="3">
        <f t="shared" si="0"/>
        <v>87.908000000000015</v>
      </c>
      <c r="G56" s="7">
        <v>36333</v>
      </c>
      <c r="H56">
        <v>11</v>
      </c>
      <c r="I56" s="12">
        <v>0</v>
      </c>
      <c r="J56" s="3">
        <f t="shared" si="1"/>
        <v>-3.6530000000000005</v>
      </c>
      <c r="K56" s="7">
        <v>36363</v>
      </c>
      <c r="L56">
        <v>4.2</v>
      </c>
      <c r="M56" s="12">
        <v>0</v>
      </c>
      <c r="N56" s="3">
        <f t="shared" si="2"/>
        <v>-14.7546</v>
      </c>
      <c r="O56" s="7">
        <v>36394</v>
      </c>
      <c r="P56">
        <v>5</v>
      </c>
      <c r="Q56" s="12">
        <v>0</v>
      </c>
      <c r="R56" s="3">
        <f t="shared" si="3"/>
        <v>-10.825000000000001</v>
      </c>
      <c r="S56" s="7">
        <v>36425</v>
      </c>
      <c r="T56">
        <v>82</v>
      </c>
      <c r="U56" s="12">
        <v>1.6</v>
      </c>
      <c r="V56" s="3">
        <f t="shared" si="4"/>
        <v>327.64400000000001</v>
      </c>
      <c r="W56" s="7">
        <v>36455</v>
      </c>
      <c r="X56">
        <v>50</v>
      </c>
      <c r="Y56" s="12">
        <v>0</v>
      </c>
      <c r="Z56" s="3">
        <f t="shared" si="5"/>
        <v>64.800000000000011</v>
      </c>
      <c r="AA56" s="7">
        <v>36486</v>
      </c>
      <c r="AB56">
        <v>73</v>
      </c>
      <c r="AC56" s="12"/>
      <c r="AD56" s="3">
        <f t="shared" si="8"/>
        <v>117.895</v>
      </c>
      <c r="AE56" s="7">
        <v>36516</v>
      </c>
      <c r="AF56">
        <v>93</v>
      </c>
      <c r="AG56" s="12"/>
      <c r="AH56" s="3">
        <f t="shared" si="6"/>
        <v>150.19499999999999</v>
      </c>
    </row>
    <row r="57" spans="2:34" x14ac:dyDescent="0.35">
      <c r="B57">
        <f t="shared" si="7"/>
        <v>1999</v>
      </c>
      <c r="C57" s="7">
        <v>36303</v>
      </c>
      <c r="D57">
        <v>60</v>
      </c>
      <c r="E57" s="12">
        <v>0</v>
      </c>
      <c r="F57" s="3">
        <f t="shared" si="0"/>
        <v>67.789999999999992</v>
      </c>
      <c r="G57" s="7">
        <v>36334</v>
      </c>
      <c r="H57">
        <v>12</v>
      </c>
      <c r="I57" s="12">
        <v>0.21</v>
      </c>
      <c r="J57" s="3">
        <f t="shared" si="1"/>
        <v>27.005499999999994</v>
      </c>
      <c r="K57" s="7">
        <v>36364</v>
      </c>
      <c r="L57">
        <v>4.8</v>
      </c>
      <c r="M57" s="12">
        <v>0</v>
      </c>
      <c r="N57" s="3">
        <f t="shared" si="2"/>
        <v>-13.892399999999999</v>
      </c>
      <c r="O57" s="7">
        <v>36395</v>
      </c>
      <c r="P57">
        <v>4.8</v>
      </c>
      <c r="Q57" s="12">
        <v>0</v>
      </c>
      <c r="R57" s="3">
        <f t="shared" si="3"/>
        <v>-11.112400000000001</v>
      </c>
      <c r="S57" s="7">
        <v>36426</v>
      </c>
      <c r="T57">
        <v>192</v>
      </c>
      <c r="U57" s="12">
        <v>0.41</v>
      </c>
      <c r="V57" s="3">
        <f t="shared" si="4"/>
        <v>320.12549999999999</v>
      </c>
      <c r="W57" s="7">
        <v>36456</v>
      </c>
      <c r="X57">
        <v>54</v>
      </c>
      <c r="Y57" s="12">
        <v>0.21</v>
      </c>
      <c r="Z57" s="3">
        <f t="shared" si="5"/>
        <v>99.769499999999994</v>
      </c>
      <c r="AA57" s="7">
        <v>36487</v>
      </c>
      <c r="AB57">
        <v>69</v>
      </c>
      <c r="AC57" s="12"/>
      <c r="AD57" s="3">
        <f t="shared" si="8"/>
        <v>111.435</v>
      </c>
      <c r="AE57" s="7">
        <v>36517</v>
      </c>
      <c r="AF57">
        <v>84</v>
      </c>
      <c r="AG57" s="12"/>
      <c r="AH57" s="3">
        <f t="shared" si="6"/>
        <v>135.66</v>
      </c>
    </row>
    <row r="58" spans="2:34" x14ac:dyDescent="0.35">
      <c r="B58">
        <f t="shared" si="7"/>
        <v>1999</v>
      </c>
      <c r="C58" s="7">
        <v>36304</v>
      </c>
      <c r="D58">
        <v>51</v>
      </c>
      <c r="E58" s="12">
        <v>0</v>
      </c>
      <c r="F58" s="3">
        <f t="shared" si="0"/>
        <v>54.857000000000006</v>
      </c>
      <c r="G58" s="7">
        <v>36335</v>
      </c>
      <c r="H58">
        <v>12</v>
      </c>
      <c r="I58" s="12">
        <v>0.1</v>
      </c>
      <c r="J58" s="3">
        <f t="shared" si="1"/>
        <v>11.698999999999998</v>
      </c>
      <c r="K58" s="7">
        <v>36365</v>
      </c>
      <c r="L58">
        <v>4.5999999999999996</v>
      </c>
      <c r="M58" s="12">
        <v>0</v>
      </c>
      <c r="N58" s="3">
        <f t="shared" si="2"/>
        <v>-14.1798</v>
      </c>
      <c r="O58" s="7">
        <v>36396</v>
      </c>
      <c r="P58">
        <v>4.7</v>
      </c>
      <c r="Q58" s="12">
        <v>0</v>
      </c>
      <c r="R58" s="3">
        <f t="shared" si="3"/>
        <v>-11.2561</v>
      </c>
      <c r="S58" s="7">
        <v>36427</v>
      </c>
      <c r="T58">
        <v>202</v>
      </c>
      <c r="U58" s="12">
        <v>0</v>
      </c>
      <c r="V58" s="3">
        <f t="shared" si="4"/>
        <v>277.44400000000002</v>
      </c>
      <c r="W58" s="7">
        <v>36457</v>
      </c>
      <c r="X58">
        <v>63</v>
      </c>
      <c r="Y58" s="12">
        <v>1.17</v>
      </c>
      <c r="Z58" s="3">
        <f t="shared" si="5"/>
        <v>246.28649999999999</v>
      </c>
      <c r="AA58" s="7">
        <v>36488</v>
      </c>
      <c r="AB58">
        <v>62</v>
      </c>
      <c r="AC58" s="12"/>
      <c r="AD58" s="3">
        <f t="shared" si="8"/>
        <v>100.13</v>
      </c>
      <c r="AE58" s="7">
        <v>36518</v>
      </c>
      <c r="AF58">
        <v>77</v>
      </c>
      <c r="AG58" s="12"/>
      <c r="AH58" s="3">
        <f t="shared" si="6"/>
        <v>124.355</v>
      </c>
    </row>
    <row r="59" spans="2:34" x14ac:dyDescent="0.35">
      <c r="B59">
        <f t="shared" si="7"/>
        <v>1999</v>
      </c>
      <c r="C59" s="7">
        <v>36305</v>
      </c>
      <c r="D59">
        <v>85</v>
      </c>
      <c r="E59" s="12">
        <v>0.6</v>
      </c>
      <c r="F59" s="3">
        <f t="shared" si="0"/>
        <v>187.20499999999998</v>
      </c>
      <c r="G59" s="7">
        <v>36336</v>
      </c>
      <c r="H59">
        <v>11</v>
      </c>
      <c r="I59" s="12">
        <v>0.1</v>
      </c>
      <c r="J59" s="3">
        <f t="shared" si="1"/>
        <v>10.261999999999999</v>
      </c>
      <c r="K59" s="7">
        <v>36366</v>
      </c>
      <c r="L59">
        <v>4.7</v>
      </c>
      <c r="M59" s="12">
        <v>0</v>
      </c>
      <c r="N59" s="3">
        <f t="shared" si="2"/>
        <v>-14.036099999999998</v>
      </c>
      <c r="O59" s="7">
        <v>36397</v>
      </c>
      <c r="P59">
        <v>4.3</v>
      </c>
      <c r="Q59" s="12">
        <v>0</v>
      </c>
      <c r="R59" s="3">
        <f t="shared" si="3"/>
        <v>-11.830900000000002</v>
      </c>
      <c r="S59" s="7">
        <v>36428</v>
      </c>
      <c r="T59">
        <v>135</v>
      </c>
      <c r="U59" s="12">
        <v>0.1</v>
      </c>
      <c r="V59" s="3">
        <f t="shared" si="4"/>
        <v>195.07999999999998</v>
      </c>
      <c r="W59" s="7">
        <v>36458</v>
      </c>
      <c r="X59">
        <v>60</v>
      </c>
      <c r="Y59" s="12">
        <v>0</v>
      </c>
      <c r="Z59" s="3">
        <f t="shared" si="5"/>
        <v>79.17</v>
      </c>
      <c r="AA59" s="7">
        <v>36489</v>
      </c>
      <c r="AB59">
        <v>58</v>
      </c>
      <c r="AC59" s="12"/>
      <c r="AD59" s="3">
        <f t="shared" si="8"/>
        <v>93.67</v>
      </c>
      <c r="AE59" s="7">
        <v>36519</v>
      </c>
      <c r="AF59">
        <v>65</v>
      </c>
      <c r="AG59" s="12"/>
      <c r="AH59" s="3">
        <f t="shared" si="6"/>
        <v>104.97499999999999</v>
      </c>
    </row>
    <row r="60" spans="2:34" x14ac:dyDescent="0.35">
      <c r="B60">
        <f t="shared" si="7"/>
        <v>1999</v>
      </c>
      <c r="C60" s="7">
        <v>36306</v>
      </c>
      <c r="D60">
        <v>92</v>
      </c>
      <c r="E60" s="12">
        <v>0.02</v>
      </c>
      <c r="F60" s="3">
        <f t="shared" si="0"/>
        <v>116.557</v>
      </c>
      <c r="G60" s="7">
        <v>36337</v>
      </c>
      <c r="H60">
        <v>11</v>
      </c>
      <c r="I60" s="12">
        <v>0</v>
      </c>
      <c r="J60" s="3">
        <f t="shared" si="1"/>
        <v>-3.6530000000000005</v>
      </c>
      <c r="K60" s="7">
        <v>36367</v>
      </c>
      <c r="L60">
        <v>5</v>
      </c>
      <c r="M60" s="12">
        <v>0</v>
      </c>
      <c r="N60" s="3">
        <f t="shared" si="2"/>
        <v>-13.604999999999999</v>
      </c>
      <c r="O60" s="7">
        <v>36398</v>
      </c>
      <c r="P60">
        <v>4.0999999999999996</v>
      </c>
      <c r="Q60" s="12">
        <v>0</v>
      </c>
      <c r="R60" s="3">
        <f t="shared" si="3"/>
        <v>-12.118300000000001</v>
      </c>
      <c r="S60" s="7">
        <v>36429</v>
      </c>
      <c r="T60">
        <v>92</v>
      </c>
      <c r="U60" s="12">
        <v>0.02</v>
      </c>
      <c r="V60" s="3">
        <f t="shared" si="4"/>
        <v>122.15700000000001</v>
      </c>
      <c r="W60" s="7">
        <v>36459</v>
      </c>
      <c r="X60">
        <v>52</v>
      </c>
      <c r="Y60" s="12">
        <v>0</v>
      </c>
      <c r="Z60" s="3">
        <f t="shared" si="5"/>
        <v>67.674000000000007</v>
      </c>
      <c r="AA60" s="7">
        <v>36490</v>
      </c>
      <c r="AB60">
        <v>55</v>
      </c>
      <c r="AC60" s="12"/>
      <c r="AD60" s="3">
        <f t="shared" si="8"/>
        <v>88.825000000000003</v>
      </c>
      <c r="AE60" s="7">
        <v>36520</v>
      </c>
      <c r="AF60">
        <v>54</v>
      </c>
      <c r="AG60" s="12"/>
      <c r="AH60" s="3">
        <f t="shared" si="6"/>
        <v>87.21</v>
      </c>
    </row>
    <row r="61" spans="2:34" x14ac:dyDescent="0.35">
      <c r="B61">
        <f t="shared" si="7"/>
        <v>1999</v>
      </c>
      <c r="C61" s="7">
        <v>36307</v>
      </c>
      <c r="D61">
        <v>80</v>
      </c>
      <c r="E61" s="12">
        <v>0.17</v>
      </c>
      <c r="F61" s="3">
        <f t="shared" si="0"/>
        <v>120.1855</v>
      </c>
      <c r="G61" s="7">
        <v>36338</v>
      </c>
      <c r="H61">
        <v>10</v>
      </c>
      <c r="I61" s="12">
        <v>0</v>
      </c>
      <c r="J61" s="3">
        <f t="shared" si="1"/>
        <v>-5.09</v>
      </c>
      <c r="K61" s="7">
        <v>36368</v>
      </c>
      <c r="L61">
        <v>6.4</v>
      </c>
      <c r="M61" s="12">
        <v>0</v>
      </c>
      <c r="N61" s="3">
        <f t="shared" si="2"/>
        <v>-11.593199999999998</v>
      </c>
      <c r="O61" s="7">
        <v>36399</v>
      </c>
      <c r="P61">
        <v>4.0999999999999996</v>
      </c>
      <c r="Q61" s="12">
        <v>0</v>
      </c>
      <c r="R61" s="3">
        <f t="shared" si="3"/>
        <v>-12.118300000000001</v>
      </c>
      <c r="S61" s="7">
        <v>36430</v>
      </c>
      <c r="T61">
        <v>67</v>
      </c>
      <c r="U61" s="12">
        <v>0</v>
      </c>
      <c r="V61" s="3">
        <f t="shared" si="4"/>
        <v>83.449000000000012</v>
      </c>
      <c r="W61" s="7">
        <v>36460</v>
      </c>
      <c r="X61">
        <v>46</v>
      </c>
      <c r="Y61" s="12">
        <v>0</v>
      </c>
      <c r="Z61" s="3">
        <f t="shared" si="5"/>
        <v>59.052000000000007</v>
      </c>
      <c r="AA61" s="7">
        <v>36491</v>
      </c>
      <c r="AB61">
        <v>67</v>
      </c>
      <c r="AC61" s="12"/>
      <c r="AD61" s="3">
        <f t="shared" si="8"/>
        <v>108.205</v>
      </c>
      <c r="AE61" s="7">
        <v>36521</v>
      </c>
      <c r="AF61">
        <v>46</v>
      </c>
      <c r="AG61" s="12"/>
      <c r="AH61" s="3">
        <f t="shared" si="6"/>
        <v>74.290000000000006</v>
      </c>
    </row>
    <row r="62" spans="2:34" x14ac:dyDescent="0.35">
      <c r="B62">
        <f t="shared" si="7"/>
        <v>1999</v>
      </c>
      <c r="C62" s="7">
        <v>36308</v>
      </c>
      <c r="D62">
        <v>67</v>
      </c>
      <c r="E62" s="12">
        <v>0</v>
      </c>
      <c r="F62" s="3">
        <f t="shared" si="0"/>
        <v>77.849000000000018</v>
      </c>
      <c r="G62" s="7">
        <v>36339</v>
      </c>
      <c r="H62">
        <v>10</v>
      </c>
      <c r="I62" s="12">
        <v>0</v>
      </c>
      <c r="J62" s="3">
        <f t="shared" si="1"/>
        <v>-5.09</v>
      </c>
      <c r="K62" s="7">
        <v>36369</v>
      </c>
      <c r="L62">
        <v>7.2</v>
      </c>
      <c r="M62" s="12">
        <v>0.02</v>
      </c>
      <c r="N62" s="3">
        <f t="shared" si="2"/>
        <v>-7.6605999999999987</v>
      </c>
      <c r="O62" s="7">
        <v>36400</v>
      </c>
      <c r="P62">
        <v>4.0999999999999996</v>
      </c>
      <c r="Q62" s="12">
        <v>0</v>
      </c>
      <c r="R62" s="3">
        <f t="shared" si="3"/>
        <v>-12.118300000000001</v>
      </c>
      <c r="S62" s="7">
        <v>36431</v>
      </c>
      <c r="T62">
        <v>53</v>
      </c>
      <c r="U62" s="12">
        <v>0</v>
      </c>
      <c r="V62" s="3">
        <f t="shared" si="4"/>
        <v>63.331000000000003</v>
      </c>
      <c r="W62" s="7">
        <v>36461</v>
      </c>
      <c r="X62">
        <v>40</v>
      </c>
      <c r="Y62" s="12">
        <v>0</v>
      </c>
      <c r="Z62" s="3">
        <f t="shared" si="5"/>
        <v>50.430000000000007</v>
      </c>
      <c r="AA62" s="7">
        <v>36492</v>
      </c>
      <c r="AB62">
        <v>98</v>
      </c>
      <c r="AC62" s="12"/>
      <c r="AD62" s="3">
        <f t="shared" si="8"/>
        <v>158.27000000000001</v>
      </c>
      <c r="AE62" s="7">
        <v>36522</v>
      </c>
      <c r="AF62">
        <v>42</v>
      </c>
      <c r="AG62" s="12"/>
      <c r="AH62" s="3">
        <f t="shared" si="6"/>
        <v>67.83</v>
      </c>
    </row>
    <row r="63" spans="2:34" x14ac:dyDescent="0.35">
      <c r="B63">
        <f t="shared" si="7"/>
        <v>1999</v>
      </c>
      <c r="C63" s="7">
        <v>36309</v>
      </c>
      <c r="D63">
        <v>55</v>
      </c>
      <c r="E63" s="12">
        <v>0</v>
      </c>
      <c r="F63" s="3">
        <f t="shared" si="0"/>
        <v>60.604999999999997</v>
      </c>
      <c r="G63" s="7">
        <v>36340</v>
      </c>
      <c r="H63">
        <v>11</v>
      </c>
      <c r="I63" s="12">
        <v>0.28999999999999998</v>
      </c>
      <c r="J63" s="3">
        <f t="shared" si="1"/>
        <v>36.700499999999998</v>
      </c>
      <c r="K63" s="7">
        <v>36370</v>
      </c>
      <c r="L63">
        <v>6.5</v>
      </c>
      <c r="M63" s="12">
        <v>0</v>
      </c>
      <c r="N63" s="3">
        <f t="shared" si="2"/>
        <v>-11.449499999999999</v>
      </c>
      <c r="O63" s="7">
        <v>36401</v>
      </c>
      <c r="P63">
        <v>3.9</v>
      </c>
      <c r="Q63" s="12">
        <v>0</v>
      </c>
      <c r="R63" s="3">
        <f t="shared" si="3"/>
        <v>-12.405700000000001</v>
      </c>
      <c r="S63" s="7">
        <v>36432</v>
      </c>
      <c r="T63">
        <v>43</v>
      </c>
      <c r="U63" s="12">
        <v>0</v>
      </c>
      <c r="V63" s="3">
        <f t="shared" si="4"/>
        <v>48.961000000000006</v>
      </c>
      <c r="W63" s="7">
        <v>36462</v>
      </c>
      <c r="X63">
        <v>34</v>
      </c>
      <c r="Y63" s="12">
        <v>0</v>
      </c>
      <c r="Z63" s="3">
        <f t="shared" si="5"/>
        <v>41.808000000000007</v>
      </c>
      <c r="AA63" s="7">
        <v>36493</v>
      </c>
      <c r="AB63">
        <v>95</v>
      </c>
      <c r="AC63" s="12"/>
      <c r="AD63" s="3">
        <f t="shared" si="8"/>
        <v>153.42500000000001</v>
      </c>
      <c r="AE63" s="7">
        <v>36523</v>
      </c>
      <c r="AF63">
        <v>40</v>
      </c>
      <c r="AG63" s="12"/>
      <c r="AH63" s="3">
        <f t="shared" si="6"/>
        <v>64.599999999999994</v>
      </c>
    </row>
    <row r="64" spans="2:34" x14ac:dyDescent="0.35">
      <c r="B64">
        <f t="shared" si="7"/>
        <v>1999</v>
      </c>
      <c r="C64" s="7">
        <v>36310</v>
      </c>
      <c r="D64">
        <v>46</v>
      </c>
      <c r="E64" s="12">
        <v>0</v>
      </c>
      <c r="F64" s="3">
        <f t="shared" si="0"/>
        <v>47.672000000000004</v>
      </c>
      <c r="G64" s="7">
        <v>36341</v>
      </c>
      <c r="H64">
        <v>11</v>
      </c>
      <c r="I64" s="12">
        <v>0.02</v>
      </c>
      <c r="J64" s="3">
        <f t="shared" si="1"/>
        <v>-0.87000000000000055</v>
      </c>
      <c r="K64" s="7">
        <v>36371</v>
      </c>
      <c r="L64">
        <v>6</v>
      </c>
      <c r="M64" s="12">
        <v>0</v>
      </c>
      <c r="N64" s="3">
        <f t="shared" si="2"/>
        <v>-12.167999999999999</v>
      </c>
      <c r="O64" s="7">
        <v>36402</v>
      </c>
      <c r="P64">
        <v>3.8</v>
      </c>
      <c r="Q64" s="12">
        <v>0</v>
      </c>
      <c r="R64" s="3">
        <f t="shared" si="3"/>
        <v>-12.549400000000002</v>
      </c>
      <c r="S64" s="7">
        <v>36433</v>
      </c>
      <c r="T64">
        <v>35</v>
      </c>
      <c r="U64" s="12">
        <v>0</v>
      </c>
      <c r="V64" s="3">
        <f t="shared" si="4"/>
        <v>37.465000000000003</v>
      </c>
      <c r="W64" s="7">
        <v>36463</v>
      </c>
      <c r="X64">
        <v>30</v>
      </c>
      <c r="Y64" s="12">
        <v>0</v>
      </c>
      <c r="Z64" s="3">
        <f t="shared" si="5"/>
        <v>36.06</v>
      </c>
      <c r="AA64" s="7">
        <v>36494</v>
      </c>
      <c r="AB64">
        <v>80</v>
      </c>
      <c r="AC64" s="12"/>
      <c r="AD64" s="3">
        <f t="shared" si="8"/>
        <v>129.19999999999999</v>
      </c>
      <c r="AE64" s="7">
        <v>36524</v>
      </c>
      <c r="AF64">
        <v>37</v>
      </c>
      <c r="AG64" s="12"/>
      <c r="AH64" s="3">
        <f t="shared" si="6"/>
        <v>59.755000000000003</v>
      </c>
    </row>
    <row r="65" spans="2:34" x14ac:dyDescent="0.35">
      <c r="B65">
        <f t="shared" si="7"/>
        <v>1999</v>
      </c>
      <c r="C65" s="7">
        <v>36311</v>
      </c>
      <c r="D65">
        <v>39</v>
      </c>
      <c r="E65" s="12">
        <v>0</v>
      </c>
      <c r="F65" s="3">
        <f t="shared" si="0"/>
        <v>37.613</v>
      </c>
      <c r="G65" s="6"/>
      <c r="J65" s="3" t="str">
        <f t="shared" si="1"/>
        <v/>
      </c>
      <c r="K65" s="7">
        <v>36372</v>
      </c>
      <c r="L65">
        <v>5.4</v>
      </c>
      <c r="M65" s="12">
        <v>0</v>
      </c>
      <c r="N65" s="3">
        <f t="shared" si="2"/>
        <v>-13.030199999999997</v>
      </c>
      <c r="O65" s="7">
        <v>36403</v>
      </c>
      <c r="P65">
        <v>3.8</v>
      </c>
      <c r="Q65" s="12">
        <v>0</v>
      </c>
      <c r="R65" s="3">
        <f t="shared" si="3"/>
        <v>-12.549400000000002</v>
      </c>
      <c r="S65" s="6"/>
      <c r="V65" s="3" t="str">
        <f t="shared" si="4"/>
        <v/>
      </c>
      <c r="W65" s="7">
        <v>36464</v>
      </c>
      <c r="X65">
        <v>28</v>
      </c>
      <c r="Y65" s="12">
        <v>0</v>
      </c>
      <c r="Z65" s="3">
        <f t="shared" si="5"/>
        <v>33.186000000000007</v>
      </c>
      <c r="AA65" s="6"/>
      <c r="AD65" s="3" t="str">
        <f t="shared" si="8"/>
        <v/>
      </c>
      <c r="AE65" s="7">
        <v>36525</v>
      </c>
      <c r="AF65">
        <v>35</v>
      </c>
      <c r="AG65" s="12"/>
      <c r="AH65" s="3">
        <f t="shared" si="6"/>
        <v>56.524999999999999</v>
      </c>
    </row>
    <row r="66" spans="2:34" x14ac:dyDescent="0.35">
      <c r="B66">
        <f t="shared" si="7"/>
        <v>2000</v>
      </c>
      <c r="C66" s="7">
        <v>36647</v>
      </c>
      <c r="D66">
        <v>94</v>
      </c>
      <c r="E66" s="12">
        <v>0</v>
      </c>
      <c r="F66" s="3">
        <f t="shared" si="0"/>
        <v>116.648</v>
      </c>
      <c r="G66" s="7">
        <v>36678</v>
      </c>
      <c r="H66">
        <v>46</v>
      </c>
      <c r="I66" s="12">
        <v>0</v>
      </c>
      <c r="J66" s="3">
        <f t="shared" si="1"/>
        <v>46.642000000000003</v>
      </c>
      <c r="K66" s="7">
        <v>36708</v>
      </c>
      <c r="L66">
        <v>17</v>
      </c>
      <c r="M66" s="12">
        <v>0.68</v>
      </c>
      <c r="N66" s="3">
        <f t="shared" si="2"/>
        <v>98.261000000000024</v>
      </c>
      <c r="O66" s="7">
        <v>36739</v>
      </c>
      <c r="P66">
        <v>9.4</v>
      </c>
      <c r="Q66" s="12">
        <v>0</v>
      </c>
      <c r="R66" s="3">
        <f t="shared" si="3"/>
        <v>-4.5022000000000002</v>
      </c>
      <c r="S66" s="7">
        <v>36770</v>
      </c>
      <c r="T66">
        <v>5.5</v>
      </c>
      <c r="U66" s="12">
        <v>0</v>
      </c>
      <c r="V66" s="3">
        <f t="shared" si="4"/>
        <v>-4.9264999999999999</v>
      </c>
      <c r="W66" s="7">
        <v>36800</v>
      </c>
      <c r="X66">
        <v>2.9</v>
      </c>
      <c r="Y66" s="12">
        <v>0</v>
      </c>
      <c r="Z66" s="3">
        <f t="shared" si="5"/>
        <v>-2.8826999999999998</v>
      </c>
      <c r="AA66" s="7">
        <v>36831</v>
      </c>
      <c r="AB66">
        <v>36</v>
      </c>
      <c r="AC66" s="12"/>
      <c r="AD66" s="3">
        <f t="shared" si="8"/>
        <v>58.14</v>
      </c>
      <c r="AE66" s="7">
        <v>36861</v>
      </c>
      <c r="AF66">
        <v>47</v>
      </c>
      <c r="AG66" s="12"/>
      <c r="AH66" s="3">
        <f t="shared" si="6"/>
        <v>75.905000000000001</v>
      </c>
    </row>
    <row r="67" spans="2:34" x14ac:dyDescent="0.35">
      <c r="B67">
        <f t="shared" si="7"/>
        <v>2000</v>
      </c>
      <c r="C67" s="7">
        <v>36648</v>
      </c>
      <c r="D67">
        <v>85</v>
      </c>
      <c r="E67" s="12">
        <v>0.02</v>
      </c>
      <c r="F67" s="3">
        <f t="shared" si="0"/>
        <v>106.498</v>
      </c>
      <c r="G67" s="7">
        <v>36679</v>
      </c>
      <c r="H67">
        <v>41</v>
      </c>
      <c r="I67" s="12">
        <v>0</v>
      </c>
      <c r="J67" s="3">
        <f t="shared" si="1"/>
        <v>39.457000000000001</v>
      </c>
      <c r="K67" s="7">
        <v>36709</v>
      </c>
      <c r="L67">
        <v>15</v>
      </c>
      <c r="M67" s="12">
        <v>0</v>
      </c>
      <c r="N67" s="3">
        <f t="shared" si="2"/>
        <v>0.76500000000000057</v>
      </c>
      <c r="O67" s="7">
        <v>36740</v>
      </c>
      <c r="P67">
        <v>9.8000000000000007</v>
      </c>
      <c r="Q67" s="12">
        <v>7.0000000000000007E-2</v>
      </c>
      <c r="R67" s="3">
        <f t="shared" si="3"/>
        <v>5.8131000000000004</v>
      </c>
      <c r="S67" s="7">
        <v>36771</v>
      </c>
      <c r="T67">
        <v>7.8</v>
      </c>
      <c r="U67" s="12">
        <v>0</v>
      </c>
      <c r="V67" s="3">
        <f t="shared" si="4"/>
        <v>-1.6213999999999995</v>
      </c>
      <c r="W67" s="7">
        <v>36801</v>
      </c>
      <c r="X67">
        <v>2.9</v>
      </c>
      <c r="Y67" s="12">
        <v>0</v>
      </c>
      <c r="Z67" s="3">
        <f t="shared" si="5"/>
        <v>-2.8826999999999998</v>
      </c>
      <c r="AA67" s="7">
        <v>36832</v>
      </c>
      <c r="AB67">
        <v>32</v>
      </c>
      <c r="AC67" s="12"/>
      <c r="AD67" s="3">
        <f t="shared" si="8"/>
        <v>51.68</v>
      </c>
      <c r="AE67" s="7">
        <v>36862</v>
      </c>
      <c r="AF67">
        <v>37</v>
      </c>
      <c r="AG67" s="12"/>
      <c r="AH67" s="3">
        <f t="shared" si="6"/>
        <v>59.755000000000003</v>
      </c>
    </row>
    <row r="68" spans="2:34" x14ac:dyDescent="0.35">
      <c r="B68">
        <f t="shared" si="7"/>
        <v>2000</v>
      </c>
      <c r="C68" s="7">
        <v>36649</v>
      </c>
      <c r="D68">
        <v>74</v>
      </c>
      <c r="E68" s="12">
        <v>0</v>
      </c>
      <c r="F68" s="3">
        <f t="shared" ref="F68:F131" si="9">IF(ISBLANK(D68),"",(D68*F$3)+F$2+((E68/12)*GL_sqft)/Day_sec)</f>
        <v>87.908000000000015</v>
      </c>
      <c r="G68" s="7">
        <v>36680</v>
      </c>
      <c r="H68">
        <v>38</v>
      </c>
      <c r="I68" s="12">
        <v>0</v>
      </c>
      <c r="J68" s="3">
        <f t="shared" ref="J68:J131" si="10">IF(ISBLANK(H68),"",(H68*J$3)+J$2+((I68/12)*GL_sqft)/Day_sec)</f>
        <v>35.146000000000001</v>
      </c>
      <c r="K68" s="7">
        <v>36710</v>
      </c>
      <c r="L68">
        <v>14</v>
      </c>
      <c r="M68" s="12">
        <v>0</v>
      </c>
      <c r="N68" s="3">
        <f t="shared" ref="N68:N131" si="11">IF(ISBLANK(L68),"",(L68*N$3)+N$2+((M68/12)*GL_sqft)/Day_sec)</f>
        <v>-0.67199999999999704</v>
      </c>
      <c r="O68" s="7">
        <v>36741</v>
      </c>
      <c r="P68">
        <v>9.4</v>
      </c>
      <c r="Q68" s="12">
        <v>0.03</v>
      </c>
      <c r="R68" s="3">
        <f t="shared" ref="R68:R131" si="12">IF(ISBLANK(P68),"",(P68*R$3)+R$2+((Q68/12)*GL_sqft)/Day_sec)</f>
        <v>-0.3277000000000001</v>
      </c>
      <c r="S68" s="7">
        <v>36772</v>
      </c>
      <c r="T68">
        <v>10</v>
      </c>
      <c r="U68" s="12">
        <v>0.17</v>
      </c>
      <c r="V68" s="3">
        <f t="shared" ref="V68:V131" si="13">IF(ISBLANK(T68),"",(T68*V$3)+V$2+((U68/12)*GL_sqft)/Day_sec)</f>
        <v>25.195500000000003</v>
      </c>
      <c r="W68" s="7">
        <v>36802</v>
      </c>
      <c r="X68">
        <v>2.9</v>
      </c>
      <c r="Y68" s="12">
        <v>0</v>
      </c>
      <c r="Z68" s="3">
        <f t="shared" ref="Z68:Z131" si="14">IF(ISBLANK(X68),"",(X68*Z$3)+Z$2+((Y68/12)*GL_sqft)/Day_sec)</f>
        <v>-2.8826999999999998</v>
      </c>
      <c r="AA68" s="7">
        <v>36833</v>
      </c>
      <c r="AB68">
        <v>25</v>
      </c>
      <c r="AC68" s="12"/>
      <c r="AD68" s="3">
        <f t="shared" ref="AD68:AD131" si="15">IF(ISBLANK(AB68),"",(AB68*AD$3)+AD$2+((AC68/12)*GL_sqft)/Day_sec)</f>
        <v>40.375</v>
      </c>
      <c r="AE68" s="7">
        <v>36863</v>
      </c>
      <c r="AF68">
        <v>29</v>
      </c>
      <c r="AG68" s="12"/>
      <c r="AH68" s="3">
        <f t="shared" ref="AH68:AH131" si="16">IF(ISBLANK(AF68),"",(AF68*AH$3)+AH$2+((AG68/12)*GL_sqft)/Day_sec)</f>
        <v>46.835000000000001</v>
      </c>
    </row>
    <row r="69" spans="2:34" x14ac:dyDescent="0.35">
      <c r="B69">
        <f t="shared" ref="B69:B132" si="17">YEAR(O69)</f>
        <v>2000</v>
      </c>
      <c r="C69" s="7">
        <v>36650</v>
      </c>
      <c r="D69">
        <v>65</v>
      </c>
      <c r="E69" s="12">
        <v>0</v>
      </c>
      <c r="F69" s="3">
        <f t="shared" si="9"/>
        <v>74.974999999999994</v>
      </c>
      <c r="G69" s="7">
        <v>36681</v>
      </c>
      <c r="H69">
        <v>32</v>
      </c>
      <c r="I69" s="12">
        <v>0</v>
      </c>
      <c r="J69" s="3">
        <f t="shared" si="10"/>
        <v>26.524000000000001</v>
      </c>
      <c r="K69" s="7">
        <v>36711</v>
      </c>
      <c r="L69">
        <v>15</v>
      </c>
      <c r="M69" s="12">
        <v>0</v>
      </c>
      <c r="N69" s="3">
        <f t="shared" si="11"/>
        <v>0.76500000000000057</v>
      </c>
      <c r="O69" s="7">
        <v>36742</v>
      </c>
      <c r="P69">
        <v>9.1</v>
      </c>
      <c r="Q69" s="12">
        <v>0</v>
      </c>
      <c r="R69" s="3">
        <f t="shared" si="12"/>
        <v>-4.9333000000000009</v>
      </c>
      <c r="S69" s="7">
        <v>36773</v>
      </c>
      <c r="T69">
        <v>9.8000000000000007</v>
      </c>
      <c r="U69" s="12">
        <v>0.52</v>
      </c>
      <c r="V69" s="3">
        <f t="shared" si="13"/>
        <v>73.610600000000005</v>
      </c>
      <c r="W69" s="7">
        <v>36803</v>
      </c>
      <c r="X69">
        <v>2.7</v>
      </c>
      <c r="Y69" s="12">
        <v>0</v>
      </c>
      <c r="Z69" s="3">
        <f t="shared" si="14"/>
        <v>-3.1700999999999993</v>
      </c>
      <c r="AA69" s="7">
        <v>36834</v>
      </c>
      <c r="AB69">
        <v>20</v>
      </c>
      <c r="AC69" s="12"/>
      <c r="AD69" s="3">
        <f t="shared" si="15"/>
        <v>32.299999999999997</v>
      </c>
      <c r="AE69" s="7">
        <v>36864</v>
      </c>
      <c r="AF69">
        <v>23</v>
      </c>
      <c r="AG69" s="12"/>
      <c r="AH69" s="3">
        <f t="shared" si="16"/>
        <v>37.145000000000003</v>
      </c>
    </row>
    <row r="70" spans="2:34" x14ac:dyDescent="0.35">
      <c r="B70">
        <f t="shared" si="17"/>
        <v>2000</v>
      </c>
      <c r="C70" s="7">
        <v>36651</v>
      </c>
      <c r="D70">
        <v>62</v>
      </c>
      <c r="E70" s="12">
        <v>0</v>
      </c>
      <c r="F70" s="3">
        <f t="shared" si="9"/>
        <v>70.664000000000016</v>
      </c>
      <c r="G70" s="7">
        <v>36682</v>
      </c>
      <c r="H70">
        <v>30</v>
      </c>
      <c r="I70" s="12">
        <v>0.04</v>
      </c>
      <c r="J70" s="3">
        <f t="shared" si="10"/>
        <v>29.215999999999998</v>
      </c>
      <c r="K70" s="7">
        <v>36712</v>
      </c>
      <c r="L70">
        <v>16</v>
      </c>
      <c r="M70" s="12">
        <v>0.42</v>
      </c>
      <c r="N70" s="3">
        <f t="shared" si="11"/>
        <v>60.644999999999996</v>
      </c>
      <c r="O70" s="7">
        <v>36743</v>
      </c>
      <c r="P70">
        <v>8.6</v>
      </c>
      <c r="Q70" s="12">
        <v>0</v>
      </c>
      <c r="R70" s="3">
        <f t="shared" si="12"/>
        <v>-5.6518000000000015</v>
      </c>
      <c r="S70" s="7">
        <v>36774</v>
      </c>
      <c r="T70">
        <v>9.5</v>
      </c>
      <c r="U70" s="12">
        <v>0.06</v>
      </c>
      <c r="V70" s="3">
        <f t="shared" si="13"/>
        <v>9.1705000000000005</v>
      </c>
      <c r="W70" s="7">
        <v>36804</v>
      </c>
      <c r="X70">
        <v>2.7</v>
      </c>
      <c r="Y70" s="12">
        <v>0.03</v>
      </c>
      <c r="Z70" s="3">
        <f t="shared" si="14"/>
        <v>1.0044000000000008</v>
      </c>
      <c r="AA70" s="7">
        <v>36835</v>
      </c>
      <c r="AB70">
        <v>18</v>
      </c>
      <c r="AC70" s="12"/>
      <c r="AD70" s="3">
        <f t="shared" si="15"/>
        <v>29.07</v>
      </c>
      <c r="AE70" s="7">
        <v>36865</v>
      </c>
      <c r="AF70">
        <v>20</v>
      </c>
      <c r="AG70" s="12"/>
      <c r="AH70" s="3">
        <f t="shared" si="16"/>
        <v>32.299999999999997</v>
      </c>
    </row>
    <row r="71" spans="2:34" x14ac:dyDescent="0.35">
      <c r="B71">
        <f t="shared" si="17"/>
        <v>2000</v>
      </c>
      <c r="C71" s="7">
        <v>36652</v>
      </c>
      <c r="D71">
        <v>58</v>
      </c>
      <c r="E71" s="12">
        <v>0</v>
      </c>
      <c r="F71" s="3">
        <f t="shared" si="9"/>
        <v>64.915999999999997</v>
      </c>
      <c r="G71" s="7">
        <v>36683</v>
      </c>
      <c r="H71">
        <v>28</v>
      </c>
      <c r="I71" s="12">
        <v>0</v>
      </c>
      <c r="J71" s="3">
        <f t="shared" si="10"/>
        <v>20.776000000000003</v>
      </c>
      <c r="K71" s="7">
        <v>36713</v>
      </c>
      <c r="L71">
        <v>14</v>
      </c>
      <c r="M71" s="12">
        <v>0</v>
      </c>
      <c r="N71" s="3">
        <f t="shared" si="11"/>
        <v>-0.67199999999999704</v>
      </c>
      <c r="O71" s="7">
        <v>36744</v>
      </c>
      <c r="P71">
        <v>8.1999999999999993</v>
      </c>
      <c r="Q71" s="12">
        <v>0</v>
      </c>
      <c r="R71" s="3">
        <f t="shared" si="12"/>
        <v>-6.2266000000000012</v>
      </c>
      <c r="S71" s="7">
        <v>36775</v>
      </c>
      <c r="T71">
        <v>8.3000000000000007</v>
      </c>
      <c r="U71" s="12">
        <v>0</v>
      </c>
      <c r="V71" s="3">
        <f t="shared" si="13"/>
        <v>-0.90289999999999893</v>
      </c>
      <c r="W71" s="7">
        <v>36805</v>
      </c>
      <c r="X71">
        <v>6</v>
      </c>
      <c r="Y71" s="12">
        <v>0.64</v>
      </c>
      <c r="Z71" s="3">
        <f t="shared" si="14"/>
        <v>90.628</v>
      </c>
      <c r="AA71" s="7">
        <v>36836</v>
      </c>
      <c r="AB71">
        <v>22</v>
      </c>
      <c r="AC71" s="12"/>
      <c r="AD71" s="3">
        <f t="shared" si="15"/>
        <v>35.53</v>
      </c>
      <c r="AE71" s="7">
        <v>36866</v>
      </c>
      <c r="AF71">
        <v>17</v>
      </c>
      <c r="AG71" s="12"/>
      <c r="AH71" s="3">
        <f t="shared" si="16"/>
        <v>27.454999999999998</v>
      </c>
    </row>
    <row r="72" spans="2:34" x14ac:dyDescent="0.35">
      <c r="B72">
        <f t="shared" si="17"/>
        <v>2000</v>
      </c>
      <c r="C72" s="7">
        <v>36653</v>
      </c>
      <c r="D72">
        <v>54</v>
      </c>
      <c r="E72" s="12">
        <v>0.06</v>
      </c>
      <c r="F72" s="3">
        <f t="shared" si="9"/>
        <v>67.516999999999996</v>
      </c>
      <c r="G72" s="7">
        <v>36684</v>
      </c>
      <c r="H72">
        <v>38</v>
      </c>
      <c r="I72" s="12">
        <v>0.21</v>
      </c>
      <c r="J72" s="3">
        <f t="shared" si="10"/>
        <v>64.367499999999993</v>
      </c>
      <c r="K72" s="7">
        <v>36714</v>
      </c>
      <c r="L72">
        <v>13</v>
      </c>
      <c r="M72" s="12">
        <v>0</v>
      </c>
      <c r="N72" s="3">
        <f t="shared" si="11"/>
        <v>-2.1089999999999982</v>
      </c>
      <c r="O72" s="7">
        <v>36745</v>
      </c>
      <c r="P72">
        <v>8.1999999999999993</v>
      </c>
      <c r="Q72" s="12">
        <v>0</v>
      </c>
      <c r="R72" s="3">
        <f t="shared" si="12"/>
        <v>-6.2266000000000012</v>
      </c>
      <c r="S72" s="7">
        <v>36776</v>
      </c>
      <c r="T72">
        <v>7.6</v>
      </c>
      <c r="U72" s="12">
        <v>0</v>
      </c>
      <c r="V72" s="3">
        <f t="shared" si="13"/>
        <v>-1.9087999999999994</v>
      </c>
      <c r="W72" s="7">
        <v>36806</v>
      </c>
      <c r="X72">
        <v>9</v>
      </c>
      <c r="Y72" s="12">
        <v>0.54</v>
      </c>
      <c r="Z72" s="3">
        <f t="shared" si="14"/>
        <v>81.024000000000001</v>
      </c>
      <c r="AA72" s="7">
        <v>36837</v>
      </c>
      <c r="AB72">
        <v>24</v>
      </c>
      <c r="AC72" s="12"/>
      <c r="AD72" s="3">
        <f t="shared" si="15"/>
        <v>38.76</v>
      </c>
      <c r="AE72" s="7">
        <v>36867</v>
      </c>
      <c r="AF72">
        <v>15</v>
      </c>
      <c r="AG72" s="12"/>
      <c r="AH72" s="3">
        <f t="shared" si="16"/>
        <v>24.225000000000001</v>
      </c>
    </row>
    <row r="73" spans="2:34" x14ac:dyDescent="0.35">
      <c r="B73">
        <f t="shared" si="17"/>
        <v>2000</v>
      </c>
      <c r="C73" s="7">
        <v>36654</v>
      </c>
      <c r="D73">
        <v>54</v>
      </c>
      <c r="E73" s="12">
        <v>0.2</v>
      </c>
      <c r="F73" s="3">
        <f t="shared" si="9"/>
        <v>86.99799999999999</v>
      </c>
      <c r="G73" s="7">
        <v>36685</v>
      </c>
      <c r="H73">
        <v>41</v>
      </c>
      <c r="I73" s="12">
        <v>0.77</v>
      </c>
      <c r="J73" s="3">
        <f t="shared" si="10"/>
        <v>146.60249999999999</v>
      </c>
      <c r="K73" s="7">
        <v>36715</v>
      </c>
      <c r="L73">
        <v>13</v>
      </c>
      <c r="M73" s="12">
        <v>0</v>
      </c>
      <c r="N73" s="3">
        <f t="shared" si="11"/>
        <v>-2.1089999999999982</v>
      </c>
      <c r="O73" s="7">
        <v>36746</v>
      </c>
      <c r="P73">
        <v>8.6999999999999993</v>
      </c>
      <c r="Q73" s="12">
        <v>0.26</v>
      </c>
      <c r="R73" s="3">
        <f t="shared" si="12"/>
        <v>30.6709</v>
      </c>
      <c r="S73" s="7">
        <v>36777</v>
      </c>
      <c r="T73">
        <v>7</v>
      </c>
      <c r="U73" s="12">
        <v>0</v>
      </c>
      <c r="V73" s="3">
        <f t="shared" si="13"/>
        <v>-2.770999999999999</v>
      </c>
      <c r="W73" s="7">
        <v>36807</v>
      </c>
      <c r="X73">
        <v>8.5</v>
      </c>
      <c r="Y73" s="12">
        <v>0</v>
      </c>
      <c r="Z73" s="3">
        <f t="shared" si="14"/>
        <v>5.1645000000000012</v>
      </c>
      <c r="AA73" s="7">
        <v>36838</v>
      </c>
      <c r="AB73">
        <v>21</v>
      </c>
      <c r="AC73" s="12"/>
      <c r="AD73" s="3">
        <f t="shared" si="15"/>
        <v>33.914999999999999</v>
      </c>
      <c r="AE73" s="7">
        <v>36868</v>
      </c>
      <c r="AF73">
        <v>13.4</v>
      </c>
      <c r="AG73" s="12"/>
      <c r="AH73" s="3">
        <f t="shared" si="16"/>
        <v>21.641000000000002</v>
      </c>
    </row>
    <row r="74" spans="2:34" x14ac:dyDescent="0.35">
      <c r="B74">
        <f t="shared" si="17"/>
        <v>2000</v>
      </c>
      <c r="C74" s="7">
        <v>36655</v>
      </c>
      <c r="D74">
        <v>54</v>
      </c>
      <c r="E74" s="12">
        <v>0.18</v>
      </c>
      <c r="F74" s="3">
        <f t="shared" si="9"/>
        <v>84.215000000000003</v>
      </c>
      <c r="G74" s="7">
        <v>36686</v>
      </c>
      <c r="H74">
        <v>39</v>
      </c>
      <c r="I74" s="12">
        <v>7.0000000000000007E-2</v>
      </c>
      <c r="J74" s="3">
        <f t="shared" si="10"/>
        <v>46.323499999999996</v>
      </c>
      <c r="K74" s="7">
        <v>36716</v>
      </c>
      <c r="L74">
        <v>13</v>
      </c>
      <c r="M74" s="12">
        <v>0</v>
      </c>
      <c r="N74" s="3">
        <f t="shared" si="11"/>
        <v>-2.1089999999999982</v>
      </c>
      <c r="O74" s="7">
        <v>36747</v>
      </c>
      <c r="P74">
        <v>8.4</v>
      </c>
      <c r="Q74" s="12">
        <v>0</v>
      </c>
      <c r="R74" s="3">
        <f t="shared" si="12"/>
        <v>-5.9392000000000014</v>
      </c>
      <c r="S74" s="7">
        <v>36778</v>
      </c>
      <c r="T74">
        <v>6.3</v>
      </c>
      <c r="U74" s="12">
        <v>0</v>
      </c>
      <c r="V74" s="3">
        <f t="shared" si="13"/>
        <v>-3.7768999999999995</v>
      </c>
      <c r="W74" s="7">
        <v>36808</v>
      </c>
      <c r="X74">
        <v>9</v>
      </c>
      <c r="Y74" s="12">
        <v>0</v>
      </c>
      <c r="Z74" s="3">
        <f t="shared" si="14"/>
        <v>5.883</v>
      </c>
      <c r="AA74" s="7">
        <v>36839</v>
      </c>
      <c r="AB74">
        <v>19</v>
      </c>
      <c r="AC74" s="12"/>
      <c r="AD74" s="3">
        <f t="shared" si="15"/>
        <v>30.684999999999999</v>
      </c>
      <c r="AE74" s="7">
        <v>36869</v>
      </c>
      <c r="AF74">
        <v>12.1</v>
      </c>
      <c r="AG74" s="12"/>
      <c r="AH74" s="3">
        <f t="shared" si="16"/>
        <v>19.541499999999999</v>
      </c>
    </row>
    <row r="75" spans="2:34" x14ac:dyDescent="0.35">
      <c r="B75">
        <f t="shared" si="17"/>
        <v>2000</v>
      </c>
      <c r="C75" s="7">
        <v>36656</v>
      </c>
      <c r="D75">
        <v>59</v>
      </c>
      <c r="E75" s="12">
        <v>0.7</v>
      </c>
      <c r="F75" s="3">
        <f t="shared" si="9"/>
        <v>163.75800000000001</v>
      </c>
      <c r="G75" s="7">
        <v>36687</v>
      </c>
      <c r="H75">
        <v>34</v>
      </c>
      <c r="I75" s="12">
        <v>0</v>
      </c>
      <c r="J75" s="3">
        <f t="shared" si="10"/>
        <v>29.398000000000003</v>
      </c>
      <c r="K75" s="7">
        <v>36717</v>
      </c>
      <c r="L75">
        <v>15</v>
      </c>
      <c r="M75" s="12">
        <v>0.46</v>
      </c>
      <c r="N75" s="3">
        <f t="shared" si="11"/>
        <v>64.774000000000001</v>
      </c>
      <c r="O75" s="7">
        <v>36748</v>
      </c>
      <c r="P75">
        <v>8.8000000000000007</v>
      </c>
      <c r="Q75" s="12">
        <v>0.02</v>
      </c>
      <c r="R75" s="3">
        <f t="shared" si="12"/>
        <v>-2.5813999999999999</v>
      </c>
      <c r="S75" s="7">
        <v>36779</v>
      </c>
      <c r="T75">
        <v>5.9</v>
      </c>
      <c r="U75" s="12">
        <v>0</v>
      </c>
      <c r="V75" s="3">
        <f t="shared" si="13"/>
        <v>-4.3516999999999992</v>
      </c>
      <c r="W75" s="7">
        <v>36809</v>
      </c>
      <c r="X75">
        <v>16</v>
      </c>
      <c r="Y75" s="12">
        <v>0.84</v>
      </c>
      <c r="Z75" s="3">
        <f t="shared" si="14"/>
        <v>132.82799999999997</v>
      </c>
      <c r="AA75" s="7">
        <v>36840</v>
      </c>
      <c r="AB75">
        <v>17</v>
      </c>
      <c r="AC75" s="12"/>
      <c r="AD75" s="3">
        <f t="shared" si="15"/>
        <v>27.454999999999998</v>
      </c>
      <c r="AE75" s="7">
        <v>36870</v>
      </c>
      <c r="AF75">
        <v>11.4</v>
      </c>
      <c r="AG75" s="12"/>
      <c r="AH75" s="3">
        <f t="shared" si="16"/>
        <v>18.411000000000001</v>
      </c>
    </row>
    <row r="76" spans="2:34" x14ac:dyDescent="0.35">
      <c r="B76">
        <f t="shared" si="17"/>
        <v>2000</v>
      </c>
      <c r="C76" s="7">
        <v>36657</v>
      </c>
      <c r="D76">
        <v>82</v>
      </c>
      <c r="E76" s="12">
        <v>0.2</v>
      </c>
      <c r="F76" s="3">
        <f t="shared" si="9"/>
        <v>127.23399999999999</v>
      </c>
      <c r="G76" s="7">
        <v>36688</v>
      </c>
      <c r="H76">
        <v>38</v>
      </c>
      <c r="I76" s="12">
        <v>0.25</v>
      </c>
      <c r="J76" s="3">
        <f t="shared" si="10"/>
        <v>69.933500000000009</v>
      </c>
      <c r="K76" s="7">
        <v>36718</v>
      </c>
      <c r="L76">
        <v>17</v>
      </c>
      <c r="M76" s="12">
        <v>0.18</v>
      </c>
      <c r="N76" s="3">
        <f t="shared" si="11"/>
        <v>28.686</v>
      </c>
      <c r="O76" s="7">
        <v>36749</v>
      </c>
      <c r="P76">
        <v>8.6</v>
      </c>
      <c r="Q76" s="12">
        <v>0.26</v>
      </c>
      <c r="R76" s="3">
        <f t="shared" si="12"/>
        <v>30.527200000000001</v>
      </c>
      <c r="S76" s="7">
        <v>36780</v>
      </c>
      <c r="T76">
        <v>5.2</v>
      </c>
      <c r="U76" s="12">
        <v>0</v>
      </c>
      <c r="V76" s="3">
        <f t="shared" si="13"/>
        <v>-5.3575999999999997</v>
      </c>
      <c r="W76" s="7">
        <v>36810</v>
      </c>
      <c r="X76">
        <v>16</v>
      </c>
      <c r="Y76" s="12">
        <v>0</v>
      </c>
      <c r="Z76" s="3">
        <f t="shared" si="14"/>
        <v>15.942</v>
      </c>
      <c r="AA76" s="7">
        <v>36841</v>
      </c>
      <c r="AB76">
        <v>15</v>
      </c>
      <c r="AC76" s="12"/>
      <c r="AD76" s="3">
        <f t="shared" si="15"/>
        <v>24.225000000000001</v>
      </c>
      <c r="AE76" s="7">
        <v>36871</v>
      </c>
      <c r="AF76">
        <v>13.4</v>
      </c>
      <c r="AG76" s="12"/>
      <c r="AH76" s="3">
        <f t="shared" si="16"/>
        <v>21.641000000000002</v>
      </c>
    </row>
    <row r="77" spans="2:34" x14ac:dyDescent="0.35">
      <c r="B77">
        <f t="shared" si="17"/>
        <v>2000</v>
      </c>
      <c r="C77" s="7">
        <v>36658</v>
      </c>
      <c r="D77">
        <v>113</v>
      </c>
      <c r="E77" s="12">
        <v>0.56999999999999995</v>
      </c>
      <c r="F77" s="3">
        <f t="shared" si="9"/>
        <v>223.26649999999998</v>
      </c>
      <c r="G77" s="7">
        <v>36689</v>
      </c>
      <c r="H77">
        <v>40</v>
      </c>
      <c r="I77" s="12">
        <v>0.09</v>
      </c>
      <c r="J77" s="3">
        <f t="shared" si="10"/>
        <v>50.543500000000002</v>
      </c>
      <c r="K77" s="7">
        <v>36719</v>
      </c>
      <c r="L77">
        <v>16</v>
      </c>
      <c r="M77" s="12">
        <v>0</v>
      </c>
      <c r="N77" s="3">
        <f t="shared" si="11"/>
        <v>2.2020000000000017</v>
      </c>
      <c r="O77" s="7">
        <v>36750</v>
      </c>
      <c r="P77">
        <v>8.1</v>
      </c>
      <c r="Q77" s="12">
        <v>0</v>
      </c>
      <c r="R77" s="3">
        <f t="shared" si="12"/>
        <v>-6.3703000000000021</v>
      </c>
      <c r="S77" s="7">
        <v>36781</v>
      </c>
      <c r="T77">
        <v>4.5</v>
      </c>
      <c r="U77" s="12">
        <v>0</v>
      </c>
      <c r="V77" s="3">
        <f t="shared" si="13"/>
        <v>-6.3635000000000002</v>
      </c>
      <c r="W77" s="7">
        <v>36811</v>
      </c>
      <c r="X77">
        <v>15</v>
      </c>
      <c r="Y77" s="12">
        <v>0</v>
      </c>
      <c r="Z77" s="3">
        <f t="shared" si="14"/>
        <v>14.504999999999999</v>
      </c>
      <c r="AA77" s="7">
        <v>36842</v>
      </c>
      <c r="AB77">
        <v>14</v>
      </c>
      <c r="AC77" s="12"/>
      <c r="AD77" s="3">
        <f t="shared" si="15"/>
        <v>22.61</v>
      </c>
      <c r="AE77" s="7">
        <v>36872</v>
      </c>
      <c r="AF77">
        <v>16</v>
      </c>
      <c r="AG77" s="12"/>
      <c r="AH77" s="3">
        <f t="shared" si="16"/>
        <v>25.84</v>
      </c>
    </row>
    <row r="78" spans="2:34" x14ac:dyDescent="0.35">
      <c r="B78">
        <f t="shared" si="17"/>
        <v>2000</v>
      </c>
      <c r="C78" s="7">
        <v>36659</v>
      </c>
      <c r="D78">
        <v>107</v>
      </c>
      <c r="E78" s="12">
        <v>0</v>
      </c>
      <c r="F78" s="3">
        <f t="shared" si="9"/>
        <v>135.32900000000001</v>
      </c>
      <c r="G78" s="7">
        <v>36690</v>
      </c>
      <c r="H78">
        <v>36</v>
      </c>
      <c r="I78" s="12">
        <v>0</v>
      </c>
      <c r="J78" s="3">
        <f t="shared" si="10"/>
        <v>32.271999999999998</v>
      </c>
      <c r="K78" s="7">
        <v>36720</v>
      </c>
      <c r="L78">
        <v>15</v>
      </c>
      <c r="M78" s="12">
        <v>0</v>
      </c>
      <c r="N78" s="3">
        <f t="shared" si="11"/>
        <v>0.76500000000000057</v>
      </c>
      <c r="O78" s="7">
        <v>36751</v>
      </c>
      <c r="P78">
        <v>7.7</v>
      </c>
      <c r="Q78" s="12">
        <v>0</v>
      </c>
      <c r="R78" s="3">
        <f t="shared" si="12"/>
        <v>-6.9451000000000001</v>
      </c>
      <c r="S78" s="7">
        <v>36782</v>
      </c>
      <c r="T78">
        <v>4.8</v>
      </c>
      <c r="U78" s="12">
        <v>0.12</v>
      </c>
      <c r="V78" s="3">
        <f t="shared" si="13"/>
        <v>10.765599999999999</v>
      </c>
      <c r="W78" s="7">
        <v>36812</v>
      </c>
      <c r="X78">
        <v>13</v>
      </c>
      <c r="Y78" s="12">
        <v>0</v>
      </c>
      <c r="Z78" s="3">
        <f t="shared" si="14"/>
        <v>11.631</v>
      </c>
      <c r="AA78" s="7">
        <v>36843</v>
      </c>
      <c r="AB78">
        <v>13</v>
      </c>
      <c r="AC78" s="12"/>
      <c r="AD78" s="3">
        <f t="shared" si="15"/>
        <v>20.995000000000001</v>
      </c>
      <c r="AE78" s="7">
        <v>36873</v>
      </c>
      <c r="AF78">
        <v>19</v>
      </c>
      <c r="AG78" s="12"/>
      <c r="AH78" s="3">
        <f t="shared" si="16"/>
        <v>30.684999999999999</v>
      </c>
    </row>
    <row r="79" spans="2:34" x14ac:dyDescent="0.35">
      <c r="B79">
        <f t="shared" si="17"/>
        <v>2000</v>
      </c>
      <c r="C79" s="7">
        <v>36660</v>
      </c>
      <c r="D79">
        <v>103</v>
      </c>
      <c r="E79" s="12">
        <v>0.21</v>
      </c>
      <c r="F79" s="3">
        <f t="shared" si="9"/>
        <v>158.80249999999998</v>
      </c>
      <c r="G79" s="7">
        <v>36691</v>
      </c>
      <c r="H79">
        <v>31</v>
      </c>
      <c r="I79" s="12">
        <v>0</v>
      </c>
      <c r="J79" s="3">
        <f t="shared" si="10"/>
        <v>25.087000000000003</v>
      </c>
      <c r="K79" s="7">
        <v>36721</v>
      </c>
      <c r="L79">
        <v>13</v>
      </c>
      <c r="M79" s="12">
        <v>0</v>
      </c>
      <c r="N79" s="3">
        <f t="shared" si="11"/>
        <v>-2.1089999999999982</v>
      </c>
      <c r="O79" s="7">
        <v>36752</v>
      </c>
      <c r="P79">
        <v>7.5</v>
      </c>
      <c r="Q79" s="12">
        <v>0</v>
      </c>
      <c r="R79" s="3">
        <f t="shared" si="12"/>
        <v>-7.2325000000000017</v>
      </c>
      <c r="S79" s="7">
        <v>36783</v>
      </c>
      <c r="T79">
        <v>4.0999999999999996</v>
      </c>
      <c r="U79" s="12">
        <v>0.48</v>
      </c>
      <c r="V79" s="3">
        <f t="shared" si="13"/>
        <v>59.853700000000003</v>
      </c>
      <c r="W79" s="7">
        <v>36813</v>
      </c>
      <c r="X79">
        <v>11</v>
      </c>
      <c r="Y79" s="12">
        <v>0</v>
      </c>
      <c r="Z79" s="3">
        <f t="shared" si="14"/>
        <v>8.7570000000000014</v>
      </c>
      <c r="AA79" s="7">
        <v>36844</v>
      </c>
      <c r="AB79">
        <v>12</v>
      </c>
      <c r="AC79" s="12"/>
      <c r="AD79" s="3">
        <f t="shared" si="15"/>
        <v>19.38</v>
      </c>
      <c r="AE79" s="7">
        <v>36874</v>
      </c>
      <c r="AF79">
        <v>18</v>
      </c>
      <c r="AG79" s="12"/>
      <c r="AH79" s="3">
        <f t="shared" si="16"/>
        <v>29.07</v>
      </c>
    </row>
    <row r="80" spans="2:34" x14ac:dyDescent="0.35">
      <c r="B80">
        <f t="shared" si="17"/>
        <v>2000</v>
      </c>
      <c r="C80" s="7">
        <v>36661</v>
      </c>
      <c r="D80">
        <v>97</v>
      </c>
      <c r="E80" s="12">
        <v>0</v>
      </c>
      <c r="F80" s="3">
        <f t="shared" si="9"/>
        <v>120.959</v>
      </c>
      <c r="G80" s="7">
        <v>36692</v>
      </c>
      <c r="H80">
        <v>27</v>
      </c>
      <c r="I80" s="12">
        <v>0</v>
      </c>
      <c r="J80" s="3">
        <f t="shared" si="10"/>
        <v>19.338999999999999</v>
      </c>
      <c r="K80" s="7">
        <v>36722</v>
      </c>
      <c r="L80">
        <v>12</v>
      </c>
      <c r="M80" s="12">
        <v>0</v>
      </c>
      <c r="N80" s="3">
        <f t="shared" si="11"/>
        <v>-3.5459999999999994</v>
      </c>
      <c r="O80" s="7">
        <v>36753</v>
      </c>
      <c r="P80">
        <v>8.1999999999999993</v>
      </c>
      <c r="Q80" s="12">
        <v>0.08</v>
      </c>
      <c r="R80" s="3">
        <f t="shared" si="12"/>
        <v>4.9053999999999984</v>
      </c>
      <c r="S80" s="7">
        <v>36784</v>
      </c>
      <c r="T80">
        <v>4.4000000000000004</v>
      </c>
      <c r="U80" s="12">
        <v>0</v>
      </c>
      <c r="V80" s="3">
        <f t="shared" si="13"/>
        <v>-6.5071999999999992</v>
      </c>
      <c r="W80" s="7">
        <v>36814</v>
      </c>
      <c r="X80">
        <v>9.8000000000000007</v>
      </c>
      <c r="Y80" s="12">
        <v>0</v>
      </c>
      <c r="Z80" s="3">
        <f t="shared" si="14"/>
        <v>7.0326000000000013</v>
      </c>
      <c r="AA80" s="7">
        <v>36845</v>
      </c>
      <c r="AB80">
        <v>25</v>
      </c>
      <c r="AC80" s="12"/>
      <c r="AD80" s="3">
        <f t="shared" si="15"/>
        <v>40.375</v>
      </c>
      <c r="AE80" s="7">
        <v>36875</v>
      </c>
      <c r="AF80">
        <v>19</v>
      </c>
      <c r="AG80" s="12"/>
      <c r="AH80" s="3">
        <f t="shared" si="16"/>
        <v>30.684999999999999</v>
      </c>
    </row>
    <row r="81" spans="2:34" x14ac:dyDescent="0.35">
      <c r="B81">
        <f t="shared" si="17"/>
        <v>2000</v>
      </c>
      <c r="C81" s="7">
        <v>36662</v>
      </c>
      <c r="D81">
        <v>82</v>
      </c>
      <c r="E81" s="12">
        <v>0</v>
      </c>
      <c r="F81" s="3">
        <f t="shared" si="9"/>
        <v>99.403999999999996</v>
      </c>
      <c r="G81" s="7">
        <v>36693</v>
      </c>
      <c r="H81">
        <v>25</v>
      </c>
      <c r="I81" s="12">
        <v>0.01</v>
      </c>
      <c r="J81" s="3">
        <f t="shared" si="10"/>
        <v>17.856500000000004</v>
      </c>
      <c r="K81" s="7">
        <v>36723</v>
      </c>
      <c r="L81">
        <v>15</v>
      </c>
      <c r="M81" s="12">
        <v>0</v>
      </c>
      <c r="N81" s="3">
        <f t="shared" si="11"/>
        <v>0.76500000000000057</v>
      </c>
      <c r="O81" s="7">
        <v>36754</v>
      </c>
      <c r="P81">
        <v>10</v>
      </c>
      <c r="Q81" s="12">
        <v>0.15</v>
      </c>
      <c r="R81" s="3">
        <f t="shared" si="12"/>
        <v>17.232499999999998</v>
      </c>
      <c r="S81" s="7">
        <v>36785</v>
      </c>
      <c r="T81">
        <v>8.1999999999999993</v>
      </c>
      <c r="U81" s="12">
        <v>1.41</v>
      </c>
      <c r="V81" s="3">
        <f t="shared" si="13"/>
        <v>195.15489999999997</v>
      </c>
      <c r="W81" s="7">
        <v>36815</v>
      </c>
      <c r="X81">
        <v>8.6999999999999993</v>
      </c>
      <c r="Y81" s="12">
        <v>0</v>
      </c>
      <c r="Z81" s="3">
        <f t="shared" si="14"/>
        <v>5.4518999999999993</v>
      </c>
      <c r="AA81" s="7">
        <v>36846</v>
      </c>
      <c r="AB81">
        <v>29</v>
      </c>
      <c r="AC81" s="12"/>
      <c r="AD81" s="3">
        <f t="shared" si="15"/>
        <v>46.835000000000001</v>
      </c>
      <c r="AE81" s="7">
        <v>36876</v>
      </c>
      <c r="AF81">
        <v>18</v>
      </c>
      <c r="AG81" s="12"/>
      <c r="AH81" s="3">
        <f t="shared" si="16"/>
        <v>29.07</v>
      </c>
    </row>
    <row r="82" spans="2:34" x14ac:dyDescent="0.35">
      <c r="B82">
        <f t="shared" si="17"/>
        <v>2000</v>
      </c>
      <c r="C82" s="7">
        <v>36663</v>
      </c>
      <c r="D82">
        <v>69</v>
      </c>
      <c r="E82" s="12">
        <v>0</v>
      </c>
      <c r="F82" s="3">
        <f t="shared" si="9"/>
        <v>80.723000000000013</v>
      </c>
      <c r="G82" s="7">
        <v>36694</v>
      </c>
      <c r="H82">
        <v>22</v>
      </c>
      <c r="I82" s="12">
        <v>0</v>
      </c>
      <c r="J82" s="3">
        <f t="shared" si="10"/>
        <v>12.154</v>
      </c>
      <c r="K82" s="7">
        <v>36724</v>
      </c>
      <c r="L82">
        <v>37</v>
      </c>
      <c r="M82" s="12">
        <v>1.2</v>
      </c>
      <c r="N82" s="3">
        <f t="shared" si="11"/>
        <v>199.35899999999998</v>
      </c>
      <c r="O82" s="7">
        <v>36755</v>
      </c>
      <c r="P82">
        <v>11</v>
      </c>
      <c r="Q82" s="12">
        <v>0.17</v>
      </c>
      <c r="R82" s="3">
        <f t="shared" si="12"/>
        <v>21.452500000000001</v>
      </c>
      <c r="S82" s="7">
        <v>36786</v>
      </c>
      <c r="T82">
        <v>6.2</v>
      </c>
      <c r="U82" s="12">
        <v>0</v>
      </c>
      <c r="V82" s="3">
        <f t="shared" si="13"/>
        <v>-3.9206000000000003</v>
      </c>
      <c r="W82" s="7">
        <v>36816</v>
      </c>
      <c r="X82">
        <v>7.9</v>
      </c>
      <c r="Y82" s="12">
        <v>0</v>
      </c>
      <c r="Z82" s="3">
        <f t="shared" si="14"/>
        <v>4.3023000000000016</v>
      </c>
      <c r="AA82" s="7">
        <v>36847</v>
      </c>
      <c r="AB82">
        <v>26</v>
      </c>
      <c r="AC82" s="12"/>
      <c r="AD82" s="3">
        <f t="shared" si="15"/>
        <v>41.99</v>
      </c>
      <c r="AE82" s="7">
        <v>36877</v>
      </c>
      <c r="AF82">
        <v>40</v>
      </c>
      <c r="AG82" s="12"/>
      <c r="AH82" s="3">
        <f t="shared" si="16"/>
        <v>64.599999999999994</v>
      </c>
    </row>
    <row r="83" spans="2:34" x14ac:dyDescent="0.35">
      <c r="B83">
        <f t="shared" si="17"/>
        <v>2000</v>
      </c>
      <c r="C83" s="7">
        <v>36664</v>
      </c>
      <c r="D83">
        <v>63</v>
      </c>
      <c r="E83" s="12">
        <v>0</v>
      </c>
      <c r="F83" s="3">
        <f t="shared" si="9"/>
        <v>72.100999999999999</v>
      </c>
      <c r="G83" s="7">
        <v>36695</v>
      </c>
      <c r="H83">
        <v>22</v>
      </c>
      <c r="I83" s="12">
        <v>0.45</v>
      </c>
      <c r="J83" s="3">
        <f t="shared" si="10"/>
        <v>74.771500000000003</v>
      </c>
      <c r="K83" s="7">
        <v>36725</v>
      </c>
      <c r="L83">
        <v>36</v>
      </c>
      <c r="M83" s="12">
        <v>0</v>
      </c>
      <c r="N83" s="3">
        <f t="shared" si="11"/>
        <v>30.942</v>
      </c>
      <c r="O83" s="7">
        <v>36756</v>
      </c>
      <c r="P83">
        <v>9.6</v>
      </c>
      <c r="Q83" s="12">
        <v>0.05</v>
      </c>
      <c r="R83" s="3">
        <f t="shared" si="12"/>
        <v>2.7426999999999975</v>
      </c>
      <c r="S83" s="7">
        <v>36787</v>
      </c>
      <c r="T83">
        <v>5.3</v>
      </c>
      <c r="U83" s="12">
        <v>0</v>
      </c>
      <c r="V83" s="3">
        <f t="shared" si="13"/>
        <v>-5.2138999999999998</v>
      </c>
      <c r="W83" s="7">
        <v>36817</v>
      </c>
      <c r="X83">
        <v>7.5</v>
      </c>
      <c r="Y83" s="12">
        <v>0</v>
      </c>
      <c r="Z83" s="3">
        <f t="shared" si="14"/>
        <v>3.7275</v>
      </c>
      <c r="AA83" s="7">
        <v>36848</v>
      </c>
      <c r="AB83">
        <v>23</v>
      </c>
      <c r="AC83" s="12"/>
      <c r="AD83" s="3">
        <f t="shared" si="15"/>
        <v>37.145000000000003</v>
      </c>
      <c r="AE83" s="7">
        <v>36878</v>
      </c>
      <c r="AF83">
        <v>119</v>
      </c>
      <c r="AG83" s="12"/>
      <c r="AH83" s="3">
        <f t="shared" si="16"/>
        <v>192.185</v>
      </c>
    </row>
    <row r="84" spans="2:34" x14ac:dyDescent="0.35">
      <c r="B84">
        <f t="shared" si="17"/>
        <v>2000</v>
      </c>
      <c r="C84" s="7">
        <v>36665</v>
      </c>
      <c r="D84">
        <v>86</v>
      </c>
      <c r="E84" s="12">
        <v>0.91</v>
      </c>
      <c r="F84" s="3">
        <f t="shared" si="9"/>
        <v>231.77850000000001</v>
      </c>
      <c r="G84" s="7">
        <v>36696</v>
      </c>
      <c r="H84">
        <v>19</v>
      </c>
      <c r="I84" s="12">
        <v>0.06</v>
      </c>
      <c r="J84" s="3">
        <f t="shared" si="10"/>
        <v>16.192</v>
      </c>
      <c r="K84" s="7">
        <v>36726</v>
      </c>
      <c r="L84">
        <v>40</v>
      </c>
      <c r="M84" s="12">
        <v>0.03</v>
      </c>
      <c r="N84" s="3">
        <f t="shared" si="11"/>
        <v>40.864500000000007</v>
      </c>
      <c r="O84" s="7">
        <v>36757</v>
      </c>
      <c r="P84">
        <v>8.6999999999999993</v>
      </c>
      <c r="Q84" s="12">
        <v>0</v>
      </c>
      <c r="R84" s="3">
        <f t="shared" si="12"/>
        <v>-5.5081000000000024</v>
      </c>
      <c r="S84" s="7">
        <v>36788</v>
      </c>
      <c r="T84">
        <v>4.5999999999999996</v>
      </c>
      <c r="U84" s="12">
        <v>0</v>
      </c>
      <c r="V84" s="3">
        <f t="shared" si="13"/>
        <v>-6.2198000000000002</v>
      </c>
      <c r="W84" s="7">
        <v>36818</v>
      </c>
      <c r="X84">
        <v>12</v>
      </c>
      <c r="Y84" s="12">
        <v>1.1000000000000001</v>
      </c>
      <c r="Z84" s="3">
        <f t="shared" si="14"/>
        <v>163.25900000000001</v>
      </c>
      <c r="AA84" s="7">
        <v>36849</v>
      </c>
      <c r="AB84">
        <v>19</v>
      </c>
      <c r="AC84" s="12"/>
      <c r="AD84" s="3">
        <f t="shared" si="15"/>
        <v>30.684999999999999</v>
      </c>
      <c r="AE84" s="7">
        <v>36879</v>
      </c>
      <c r="AF84">
        <v>123</v>
      </c>
      <c r="AG84" s="12"/>
      <c r="AH84" s="3">
        <f t="shared" si="16"/>
        <v>198.64500000000001</v>
      </c>
    </row>
    <row r="85" spans="2:34" x14ac:dyDescent="0.35">
      <c r="B85">
        <f t="shared" si="17"/>
        <v>2000</v>
      </c>
      <c r="C85" s="7">
        <v>36666</v>
      </c>
      <c r="D85">
        <v>81</v>
      </c>
      <c r="E85" s="12">
        <v>0</v>
      </c>
      <c r="F85" s="3">
        <f t="shared" si="9"/>
        <v>97.967000000000013</v>
      </c>
      <c r="G85" s="7">
        <v>36697</v>
      </c>
      <c r="H85">
        <v>17</v>
      </c>
      <c r="I85" s="12">
        <v>0</v>
      </c>
      <c r="J85" s="3">
        <f t="shared" si="10"/>
        <v>4.9690000000000012</v>
      </c>
      <c r="K85" s="7">
        <v>36727</v>
      </c>
      <c r="L85">
        <v>34</v>
      </c>
      <c r="M85" s="12">
        <v>0</v>
      </c>
      <c r="N85" s="3">
        <f t="shared" si="11"/>
        <v>28.068000000000005</v>
      </c>
      <c r="O85" s="7">
        <v>36758</v>
      </c>
      <c r="P85">
        <v>9.5</v>
      </c>
      <c r="Q85" s="12">
        <v>0.03</v>
      </c>
      <c r="R85" s="3">
        <f t="shared" si="12"/>
        <v>-0.18400000000000105</v>
      </c>
      <c r="S85" s="7">
        <v>36789</v>
      </c>
      <c r="T85">
        <v>4.2</v>
      </c>
      <c r="U85" s="12">
        <v>0</v>
      </c>
      <c r="V85" s="3">
        <f t="shared" si="13"/>
        <v>-6.7946</v>
      </c>
      <c r="W85" s="7">
        <v>36819</v>
      </c>
      <c r="X85">
        <v>13</v>
      </c>
      <c r="Y85" s="12">
        <v>0.08</v>
      </c>
      <c r="Z85" s="3">
        <f t="shared" si="14"/>
        <v>22.762999999999998</v>
      </c>
      <c r="AA85" s="7">
        <v>36850</v>
      </c>
      <c r="AB85">
        <v>16</v>
      </c>
      <c r="AC85" s="12"/>
      <c r="AD85" s="3">
        <f t="shared" si="15"/>
        <v>25.84</v>
      </c>
      <c r="AE85" s="7">
        <v>36880</v>
      </c>
      <c r="AF85">
        <v>122</v>
      </c>
      <c r="AG85" s="12"/>
      <c r="AH85" s="3">
        <f t="shared" si="16"/>
        <v>197.03</v>
      </c>
    </row>
    <row r="86" spans="2:34" x14ac:dyDescent="0.35">
      <c r="B86">
        <f t="shared" si="17"/>
        <v>2000</v>
      </c>
      <c r="C86" s="7">
        <v>36667</v>
      </c>
      <c r="D86">
        <v>71</v>
      </c>
      <c r="E86" s="12">
        <v>0</v>
      </c>
      <c r="F86" s="3">
        <f t="shared" si="9"/>
        <v>83.597000000000008</v>
      </c>
      <c r="G86" s="7">
        <v>36698</v>
      </c>
      <c r="H86">
        <v>15</v>
      </c>
      <c r="I86" s="12">
        <v>0</v>
      </c>
      <c r="J86" s="3">
        <f t="shared" si="10"/>
        <v>2.0949999999999989</v>
      </c>
      <c r="K86" s="7">
        <v>36728</v>
      </c>
      <c r="L86">
        <v>27</v>
      </c>
      <c r="M86" s="12">
        <v>0</v>
      </c>
      <c r="N86" s="3">
        <f t="shared" si="11"/>
        <v>18.009</v>
      </c>
      <c r="O86" s="7">
        <v>36759</v>
      </c>
      <c r="P86">
        <v>11</v>
      </c>
      <c r="Q86" s="12">
        <v>0.47</v>
      </c>
      <c r="R86" s="3">
        <f t="shared" si="12"/>
        <v>63.197499999999991</v>
      </c>
      <c r="S86" s="7">
        <v>36790</v>
      </c>
      <c r="T86">
        <v>3.9</v>
      </c>
      <c r="U86" s="12">
        <v>0.02</v>
      </c>
      <c r="V86" s="3">
        <f t="shared" si="13"/>
        <v>-4.4427000000000003</v>
      </c>
      <c r="W86" s="7">
        <v>36820</v>
      </c>
      <c r="X86">
        <v>12</v>
      </c>
      <c r="Y86" s="12">
        <v>0</v>
      </c>
      <c r="Z86" s="3">
        <f t="shared" si="14"/>
        <v>10.193999999999999</v>
      </c>
      <c r="AA86" s="7">
        <v>36851</v>
      </c>
      <c r="AB86">
        <v>15</v>
      </c>
      <c r="AC86" s="12"/>
      <c r="AD86" s="3">
        <f t="shared" si="15"/>
        <v>24.225000000000001</v>
      </c>
      <c r="AE86" s="7">
        <v>36881</v>
      </c>
      <c r="AF86">
        <v>120</v>
      </c>
      <c r="AG86" s="12"/>
      <c r="AH86" s="3">
        <f t="shared" si="16"/>
        <v>193.8</v>
      </c>
    </row>
    <row r="87" spans="2:34" x14ac:dyDescent="0.35">
      <c r="B87">
        <f t="shared" si="17"/>
        <v>2000</v>
      </c>
      <c r="C87" s="7">
        <v>36668</v>
      </c>
      <c r="D87">
        <v>62</v>
      </c>
      <c r="E87" s="12">
        <v>0</v>
      </c>
      <c r="F87" s="3">
        <f t="shared" si="9"/>
        <v>70.664000000000016</v>
      </c>
      <c r="G87" s="7">
        <v>36699</v>
      </c>
      <c r="H87">
        <v>20</v>
      </c>
      <c r="I87" s="12">
        <v>0.4</v>
      </c>
      <c r="J87" s="3">
        <f t="shared" si="10"/>
        <v>64.94</v>
      </c>
      <c r="K87" s="7">
        <v>36729</v>
      </c>
      <c r="L87">
        <v>22</v>
      </c>
      <c r="M87" s="12">
        <v>0</v>
      </c>
      <c r="N87" s="3">
        <f t="shared" si="11"/>
        <v>10.824000000000002</v>
      </c>
      <c r="O87" s="7">
        <v>36760</v>
      </c>
      <c r="P87">
        <v>11</v>
      </c>
      <c r="Q87" s="12">
        <v>0</v>
      </c>
      <c r="R87" s="3">
        <f t="shared" si="12"/>
        <v>-2.2030000000000012</v>
      </c>
      <c r="S87" s="7">
        <v>36791</v>
      </c>
      <c r="T87">
        <v>3.5</v>
      </c>
      <c r="U87" s="12">
        <v>0</v>
      </c>
      <c r="V87" s="3">
        <f t="shared" si="13"/>
        <v>-7.8004999999999995</v>
      </c>
      <c r="W87" s="7">
        <v>36821</v>
      </c>
      <c r="X87">
        <v>11</v>
      </c>
      <c r="Y87" s="12">
        <v>0</v>
      </c>
      <c r="Z87" s="3">
        <f t="shared" si="14"/>
        <v>8.7570000000000014</v>
      </c>
      <c r="AA87" s="7">
        <v>36852</v>
      </c>
      <c r="AB87">
        <v>14</v>
      </c>
      <c r="AC87" s="12"/>
      <c r="AD87" s="3">
        <f t="shared" si="15"/>
        <v>22.61</v>
      </c>
      <c r="AE87" s="7">
        <v>36882</v>
      </c>
      <c r="AF87">
        <v>77</v>
      </c>
      <c r="AG87" s="12"/>
      <c r="AH87" s="3">
        <f t="shared" si="16"/>
        <v>124.355</v>
      </c>
    </row>
    <row r="88" spans="2:34" x14ac:dyDescent="0.35">
      <c r="B88">
        <f t="shared" si="17"/>
        <v>2000</v>
      </c>
      <c r="C88" s="7">
        <v>36669</v>
      </c>
      <c r="D88">
        <v>58</v>
      </c>
      <c r="E88" s="12">
        <v>0</v>
      </c>
      <c r="F88" s="3">
        <f t="shared" si="9"/>
        <v>64.915999999999997</v>
      </c>
      <c r="G88" s="7">
        <v>36700</v>
      </c>
      <c r="H88">
        <v>20</v>
      </c>
      <c r="I88" s="12">
        <v>0</v>
      </c>
      <c r="J88" s="3">
        <f t="shared" si="10"/>
        <v>9.2800000000000011</v>
      </c>
      <c r="K88" s="7">
        <v>36730</v>
      </c>
      <c r="L88">
        <v>20</v>
      </c>
      <c r="M88" s="12">
        <v>0.11</v>
      </c>
      <c r="N88" s="3">
        <f t="shared" si="11"/>
        <v>23.256500000000003</v>
      </c>
      <c r="O88" s="7">
        <v>36761</v>
      </c>
      <c r="P88">
        <v>9.3000000000000007</v>
      </c>
      <c r="Q88" s="12">
        <v>0</v>
      </c>
      <c r="R88" s="3">
        <f t="shared" si="12"/>
        <v>-4.6458999999999993</v>
      </c>
      <c r="S88" s="7">
        <v>36792</v>
      </c>
      <c r="T88">
        <v>3.2</v>
      </c>
      <c r="U88" s="12">
        <v>0</v>
      </c>
      <c r="V88" s="3">
        <f t="shared" si="13"/>
        <v>-8.2316000000000003</v>
      </c>
      <c r="W88" s="7">
        <v>36822</v>
      </c>
      <c r="X88">
        <v>9.6999999999999993</v>
      </c>
      <c r="Y88" s="12">
        <v>0</v>
      </c>
      <c r="Z88" s="3">
        <f t="shared" si="14"/>
        <v>6.8889000000000005</v>
      </c>
      <c r="AA88" s="7">
        <v>36853</v>
      </c>
      <c r="AB88">
        <v>13</v>
      </c>
      <c r="AC88" s="12"/>
      <c r="AD88" s="3">
        <f t="shared" si="15"/>
        <v>20.995000000000001</v>
      </c>
      <c r="AE88" s="7">
        <v>36883</v>
      </c>
      <c r="AF88">
        <v>57.4</v>
      </c>
      <c r="AG88" s="12"/>
      <c r="AH88" s="3">
        <f t="shared" si="16"/>
        <v>92.700999999999993</v>
      </c>
    </row>
    <row r="89" spans="2:34" x14ac:dyDescent="0.35">
      <c r="B89">
        <f t="shared" si="17"/>
        <v>2000</v>
      </c>
      <c r="C89" s="7">
        <v>36670</v>
      </c>
      <c r="D89">
        <v>58</v>
      </c>
      <c r="E89" s="12">
        <v>0.44</v>
      </c>
      <c r="F89" s="3">
        <f t="shared" si="9"/>
        <v>126.142</v>
      </c>
      <c r="G89" s="7">
        <v>36701</v>
      </c>
      <c r="H89">
        <v>18</v>
      </c>
      <c r="I89" s="12">
        <v>0</v>
      </c>
      <c r="J89" s="3">
        <f t="shared" si="10"/>
        <v>6.4059999999999988</v>
      </c>
      <c r="K89" s="7">
        <v>36731</v>
      </c>
      <c r="L89">
        <v>17</v>
      </c>
      <c r="M89" s="12">
        <v>0</v>
      </c>
      <c r="N89" s="3">
        <f t="shared" si="11"/>
        <v>3.6390000000000029</v>
      </c>
      <c r="O89" s="7">
        <v>36762</v>
      </c>
      <c r="P89">
        <v>10</v>
      </c>
      <c r="Q89" s="12">
        <v>0.11</v>
      </c>
      <c r="R89" s="3">
        <f t="shared" si="12"/>
        <v>11.666500000000001</v>
      </c>
      <c r="S89" s="7">
        <v>36793</v>
      </c>
      <c r="T89">
        <v>3.5</v>
      </c>
      <c r="U89" s="12">
        <v>0.21</v>
      </c>
      <c r="V89" s="3">
        <f t="shared" si="13"/>
        <v>21.420999999999996</v>
      </c>
      <c r="W89" s="7">
        <v>36823</v>
      </c>
      <c r="X89">
        <v>8.9</v>
      </c>
      <c r="Y89" s="12">
        <v>0</v>
      </c>
      <c r="Z89" s="3">
        <f t="shared" si="14"/>
        <v>5.739300000000001</v>
      </c>
      <c r="AA89" s="7">
        <v>36854</v>
      </c>
      <c r="AB89">
        <v>12</v>
      </c>
      <c r="AC89" s="12"/>
      <c r="AD89" s="3">
        <f t="shared" si="15"/>
        <v>19.38</v>
      </c>
      <c r="AE89" s="7">
        <v>36884</v>
      </c>
      <c r="AF89">
        <v>44</v>
      </c>
      <c r="AG89" s="12"/>
      <c r="AH89" s="3">
        <f t="shared" si="16"/>
        <v>71.06</v>
      </c>
    </row>
    <row r="90" spans="2:34" x14ac:dyDescent="0.35">
      <c r="B90">
        <f t="shared" si="17"/>
        <v>2000</v>
      </c>
      <c r="C90" s="7">
        <v>36671</v>
      </c>
      <c r="D90">
        <v>83</v>
      </c>
      <c r="E90" s="12">
        <v>0.93</v>
      </c>
      <c r="F90" s="3">
        <f t="shared" si="9"/>
        <v>230.25050000000002</v>
      </c>
      <c r="G90" s="7">
        <v>36702</v>
      </c>
      <c r="H90">
        <v>16</v>
      </c>
      <c r="I90" s="12">
        <v>0</v>
      </c>
      <c r="J90" s="3">
        <f t="shared" si="10"/>
        <v>3.532</v>
      </c>
      <c r="K90" s="7">
        <v>36732</v>
      </c>
      <c r="L90">
        <v>15</v>
      </c>
      <c r="M90" s="12">
        <v>0</v>
      </c>
      <c r="N90" s="3">
        <f t="shared" si="11"/>
        <v>0.76500000000000057</v>
      </c>
      <c r="O90" s="7">
        <v>36763</v>
      </c>
      <c r="P90">
        <v>9.6</v>
      </c>
      <c r="Q90" s="12">
        <v>0</v>
      </c>
      <c r="R90" s="3">
        <f t="shared" si="12"/>
        <v>-4.2148000000000021</v>
      </c>
      <c r="S90" s="7">
        <v>36794</v>
      </c>
      <c r="T90">
        <v>3.6</v>
      </c>
      <c r="U90" s="12">
        <v>0.08</v>
      </c>
      <c r="V90" s="3">
        <f t="shared" si="13"/>
        <v>3.4752000000000001</v>
      </c>
      <c r="W90" s="7">
        <v>36824</v>
      </c>
      <c r="X90">
        <v>8.3000000000000007</v>
      </c>
      <c r="Y90" s="12">
        <v>0</v>
      </c>
      <c r="Z90" s="3">
        <f t="shared" si="14"/>
        <v>4.8771000000000013</v>
      </c>
      <c r="AA90" s="7">
        <v>36855</v>
      </c>
      <c r="AB90">
        <v>11</v>
      </c>
      <c r="AC90" s="12"/>
      <c r="AD90" s="3">
        <f t="shared" si="15"/>
        <v>17.765000000000001</v>
      </c>
      <c r="AE90" s="7">
        <v>36885</v>
      </c>
      <c r="AF90">
        <v>33.6</v>
      </c>
      <c r="AG90" s="12"/>
      <c r="AH90" s="3">
        <f t="shared" si="16"/>
        <v>54.264000000000003</v>
      </c>
    </row>
    <row r="91" spans="2:34" x14ac:dyDescent="0.35">
      <c r="B91">
        <f t="shared" si="17"/>
        <v>2000</v>
      </c>
      <c r="C91" s="7">
        <v>36672</v>
      </c>
      <c r="D91">
        <v>103</v>
      </c>
      <c r="E91" s="12">
        <v>0.51</v>
      </c>
      <c r="F91" s="3">
        <f t="shared" si="9"/>
        <v>200.54750000000001</v>
      </c>
      <c r="G91" s="7">
        <v>36703</v>
      </c>
      <c r="H91">
        <v>15</v>
      </c>
      <c r="I91" s="12">
        <v>0.06</v>
      </c>
      <c r="J91" s="3">
        <f t="shared" si="10"/>
        <v>10.443999999999999</v>
      </c>
      <c r="K91" s="7">
        <v>36733</v>
      </c>
      <c r="L91">
        <v>14</v>
      </c>
      <c r="M91" s="12">
        <v>0</v>
      </c>
      <c r="N91" s="3">
        <f t="shared" si="11"/>
        <v>-0.67199999999999704</v>
      </c>
      <c r="O91" s="7">
        <v>36764</v>
      </c>
      <c r="P91">
        <v>8.6</v>
      </c>
      <c r="Q91" s="12">
        <v>0</v>
      </c>
      <c r="R91" s="3">
        <f t="shared" si="12"/>
        <v>-5.6518000000000015</v>
      </c>
      <c r="S91" s="7">
        <v>36795</v>
      </c>
      <c r="T91">
        <v>3.3</v>
      </c>
      <c r="U91" s="12">
        <v>0</v>
      </c>
      <c r="V91" s="3">
        <f t="shared" si="13"/>
        <v>-8.0879000000000012</v>
      </c>
      <c r="W91" s="7">
        <v>36825</v>
      </c>
      <c r="X91">
        <v>8</v>
      </c>
      <c r="Y91" s="12">
        <v>0</v>
      </c>
      <c r="Z91" s="3">
        <f t="shared" si="14"/>
        <v>4.4460000000000006</v>
      </c>
      <c r="AA91" s="7">
        <v>36856</v>
      </c>
      <c r="AB91">
        <v>12</v>
      </c>
      <c r="AC91" s="12"/>
      <c r="AD91" s="3">
        <f t="shared" si="15"/>
        <v>19.38</v>
      </c>
      <c r="AE91" s="7">
        <v>36886</v>
      </c>
      <c r="AF91">
        <v>30.4</v>
      </c>
      <c r="AG91" s="12"/>
      <c r="AH91" s="3">
        <f t="shared" si="16"/>
        <v>49.095999999999997</v>
      </c>
    </row>
    <row r="92" spans="2:34" x14ac:dyDescent="0.35">
      <c r="B92">
        <f t="shared" si="17"/>
        <v>2000</v>
      </c>
      <c r="C92" s="7">
        <v>36673</v>
      </c>
      <c r="D92">
        <v>97</v>
      </c>
      <c r="E92" s="12">
        <v>0</v>
      </c>
      <c r="F92" s="3">
        <f t="shared" si="9"/>
        <v>120.959</v>
      </c>
      <c r="G92" s="7">
        <v>36704</v>
      </c>
      <c r="H92">
        <v>15</v>
      </c>
      <c r="I92" s="12">
        <v>0</v>
      </c>
      <c r="J92" s="3">
        <f t="shared" si="10"/>
        <v>2.0949999999999989</v>
      </c>
      <c r="K92" s="7">
        <v>36734</v>
      </c>
      <c r="L92">
        <v>13</v>
      </c>
      <c r="M92" s="12">
        <v>0</v>
      </c>
      <c r="N92" s="3">
        <f t="shared" si="11"/>
        <v>-2.1089999999999982</v>
      </c>
      <c r="O92" s="7">
        <v>36765</v>
      </c>
      <c r="P92">
        <v>7.9</v>
      </c>
      <c r="Q92" s="12">
        <v>0</v>
      </c>
      <c r="R92" s="3">
        <f t="shared" si="12"/>
        <v>-6.6577000000000002</v>
      </c>
      <c r="S92" s="7">
        <v>36796</v>
      </c>
      <c r="T92">
        <v>3.1</v>
      </c>
      <c r="U92" s="12">
        <v>0</v>
      </c>
      <c r="V92" s="3">
        <f t="shared" si="13"/>
        <v>-8.3752999999999993</v>
      </c>
      <c r="W92" s="7">
        <v>36826</v>
      </c>
      <c r="X92">
        <v>7.6</v>
      </c>
      <c r="Y92" s="12">
        <v>0</v>
      </c>
      <c r="Z92" s="3">
        <f t="shared" si="14"/>
        <v>3.8712000000000009</v>
      </c>
      <c r="AA92" s="7">
        <v>36857</v>
      </c>
      <c r="AB92">
        <v>60</v>
      </c>
      <c r="AC92" s="12"/>
      <c r="AD92" s="3">
        <f t="shared" si="15"/>
        <v>96.9</v>
      </c>
      <c r="AE92" s="7">
        <v>36887</v>
      </c>
      <c r="AF92">
        <v>27.9</v>
      </c>
      <c r="AG92" s="12"/>
      <c r="AH92" s="3">
        <f t="shared" si="16"/>
        <v>45.058499999999995</v>
      </c>
    </row>
    <row r="93" spans="2:34" x14ac:dyDescent="0.35">
      <c r="B93">
        <f t="shared" si="17"/>
        <v>2000</v>
      </c>
      <c r="C93" s="7">
        <v>36674</v>
      </c>
      <c r="D93">
        <v>81</v>
      </c>
      <c r="E93" s="12">
        <v>0</v>
      </c>
      <c r="F93" s="3">
        <f t="shared" si="9"/>
        <v>97.967000000000013</v>
      </c>
      <c r="G93" s="7">
        <v>36705</v>
      </c>
      <c r="H93">
        <v>15</v>
      </c>
      <c r="I93" s="12">
        <v>0.11</v>
      </c>
      <c r="J93" s="3">
        <f t="shared" si="10"/>
        <v>17.401499999999999</v>
      </c>
      <c r="K93" s="7">
        <v>36735</v>
      </c>
      <c r="L93">
        <v>12</v>
      </c>
      <c r="M93" s="12">
        <v>0.1</v>
      </c>
      <c r="N93" s="3">
        <f t="shared" si="11"/>
        <v>10.369</v>
      </c>
      <c r="O93" s="7">
        <v>36766</v>
      </c>
      <c r="P93">
        <v>7.2</v>
      </c>
      <c r="Q93" s="12">
        <v>0</v>
      </c>
      <c r="R93" s="3">
        <f t="shared" si="12"/>
        <v>-7.6636000000000006</v>
      </c>
      <c r="S93" s="7">
        <v>36797</v>
      </c>
      <c r="T93">
        <v>3.1</v>
      </c>
      <c r="U93" s="12">
        <v>0</v>
      </c>
      <c r="V93" s="3">
        <f t="shared" si="13"/>
        <v>-8.3752999999999993</v>
      </c>
      <c r="W93" s="7">
        <v>36827</v>
      </c>
      <c r="X93">
        <v>6.9</v>
      </c>
      <c r="Y93" s="12">
        <v>0</v>
      </c>
      <c r="Z93" s="3">
        <f t="shared" si="14"/>
        <v>2.8653000000000004</v>
      </c>
      <c r="AA93" s="7">
        <v>36858</v>
      </c>
      <c r="AB93">
        <v>80</v>
      </c>
      <c r="AC93" s="12"/>
      <c r="AD93" s="3">
        <f t="shared" si="15"/>
        <v>129.19999999999999</v>
      </c>
      <c r="AE93" s="7">
        <v>36888</v>
      </c>
      <c r="AF93">
        <v>25.7</v>
      </c>
      <c r="AG93" s="12"/>
      <c r="AH93" s="3">
        <f t="shared" si="16"/>
        <v>41.505499999999998</v>
      </c>
    </row>
    <row r="94" spans="2:34" x14ac:dyDescent="0.35">
      <c r="B94">
        <f t="shared" si="17"/>
        <v>2000</v>
      </c>
      <c r="C94" s="7">
        <v>36675</v>
      </c>
      <c r="D94">
        <v>64</v>
      </c>
      <c r="E94" s="12">
        <v>0</v>
      </c>
      <c r="F94" s="3">
        <f t="shared" si="9"/>
        <v>73.538000000000011</v>
      </c>
      <c r="G94" s="7">
        <v>36706</v>
      </c>
      <c r="H94">
        <v>14</v>
      </c>
      <c r="I94" s="12">
        <v>0</v>
      </c>
      <c r="J94" s="3">
        <f t="shared" si="10"/>
        <v>0.65800000000000125</v>
      </c>
      <c r="K94" s="7">
        <v>36736</v>
      </c>
      <c r="L94">
        <v>12</v>
      </c>
      <c r="M94" s="12">
        <v>0</v>
      </c>
      <c r="N94" s="3">
        <f t="shared" si="11"/>
        <v>-3.5459999999999994</v>
      </c>
      <c r="O94" s="7">
        <v>36767</v>
      </c>
      <c r="P94">
        <v>6.7</v>
      </c>
      <c r="Q94" s="12">
        <v>0</v>
      </c>
      <c r="R94" s="3">
        <f t="shared" si="12"/>
        <v>-8.3821000000000012</v>
      </c>
      <c r="S94" s="7">
        <v>36798</v>
      </c>
      <c r="T94">
        <v>3.2</v>
      </c>
      <c r="U94" s="12">
        <v>0.03</v>
      </c>
      <c r="V94" s="3">
        <f t="shared" si="13"/>
        <v>-4.0571000000000002</v>
      </c>
      <c r="W94" s="7">
        <v>36828</v>
      </c>
      <c r="X94">
        <v>7.5</v>
      </c>
      <c r="Y94" s="12">
        <v>0.13</v>
      </c>
      <c r="Z94" s="3">
        <f t="shared" si="14"/>
        <v>21.817</v>
      </c>
      <c r="AA94" s="7">
        <v>36859</v>
      </c>
      <c r="AB94">
        <v>69</v>
      </c>
      <c r="AC94" s="12"/>
      <c r="AD94" s="3">
        <f t="shared" si="15"/>
        <v>111.435</v>
      </c>
      <c r="AE94" s="7">
        <v>36889</v>
      </c>
      <c r="AF94">
        <v>23.6</v>
      </c>
      <c r="AG94" s="12"/>
      <c r="AH94" s="3">
        <f t="shared" si="16"/>
        <v>38.114000000000004</v>
      </c>
    </row>
    <row r="95" spans="2:34" x14ac:dyDescent="0.35">
      <c r="B95">
        <f t="shared" si="17"/>
        <v>2000</v>
      </c>
      <c r="C95" s="7">
        <v>36676</v>
      </c>
      <c r="D95">
        <v>56</v>
      </c>
      <c r="E95" s="12">
        <v>0</v>
      </c>
      <c r="F95" s="3">
        <f t="shared" si="9"/>
        <v>62.042000000000009</v>
      </c>
      <c r="G95" s="7">
        <v>36707</v>
      </c>
      <c r="H95">
        <v>15</v>
      </c>
      <c r="I95" s="12">
        <v>0</v>
      </c>
      <c r="J95" s="3">
        <f t="shared" si="10"/>
        <v>2.0949999999999989</v>
      </c>
      <c r="K95" s="7">
        <v>36737</v>
      </c>
      <c r="L95">
        <v>11</v>
      </c>
      <c r="M95" s="12">
        <v>0</v>
      </c>
      <c r="N95" s="3">
        <f t="shared" si="11"/>
        <v>-4.9829999999999988</v>
      </c>
      <c r="O95" s="7">
        <v>36768</v>
      </c>
      <c r="P95">
        <v>6.1</v>
      </c>
      <c r="Q95" s="12">
        <v>0</v>
      </c>
      <c r="R95" s="3">
        <f t="shared" si="12"/>
        <v>-9.2443000000000026</v>
      </c>
      <c r="S95" s="7">
        <v>36799</v>
      </c>
      <c r="T95">
        <v>3</v>
      </c>
      <c r="U95" s="12">
        <v>0</v>
      </c>
      <c r="V95" s="3">
        <f t="shared" si="13"/>
        <v>-8.5190000000000001</v>
      </c>
      <c r="W95" s="7">
        <v>36829</v>
      </c>
      <c r="X95">
        <v>16</v>
      </c>
      <c r="Y95" s="12">
        <v>0.51</v>
      </c>
      <c r="Z95" s="3">
        <f t="shared" si="14"/>
        <v>86.908500000000004</v>
      </c>
      <c r="AA95" s="7">
        <v>36860</v>
      </c>
      <c r="AB95">
        <v>56</v>
      </c>
      <c r="AC95" s="12"/>
      <c r="AD95" s="3">
        <f t="shared" si="15"/>
        <v>90.44</v>
      </c>
      <c r="AE95" s="7">
        <v>36890</v>
      </c>
      <c r="AF95">
        <v>22.3</v>
      </c>
      <c r="AG95" s="12"/>
      <c r="AH95" s="3">
        <f t="shared" si="16"/>
        <v>36.014499999999998</v>
      </c>
    </row>
    <row r="96" spans="2:34" x14ac:dyDescent="0.35">
      <c r="B96">
        <f t="shared" si="17"/>
        <v>2000</v>
      </c>
      <c r="C96" s="7">
        <v>36677</v>
      </c>
      <c r="D96">
        <v>51</v>
      </c>
      <c r="E96" s="12">
        <v>0</v>
      </c>
      <c r="F96" s="3">
        <f t="shared" si="9"/>
        <v>54.857000000000006</v>
      </c>
      <c r="G96" s="6"/>
      <c r="J96" s="3" t="str">
        <f t="shared" si="10"/>
        <v/>
      </c>
      <c r="K96" s="7">
        <v>36738</v>
      </c>
      <c r="L96">
        <v>10</v>
      </c>
      <c r="M96" s="12">
        <v>0</v>
      </c>
      <c r="N96" s="3">
        <f t="shared" si="11"/>
        <v>-6.4199999999999982</v>
      </c>
      <c r="O96" s="7">
        <v>36769</v>
      </c>
      <c r="P96">
        <v>5.7</v>
      </c>
      <c r="Q96" s="12">
        <v>0</v>
      </c>
      <c r="R96" s="3">
        <f t="shared" si="12"/>
        <v>-9.8191000000000006</v>
      </c>
      <c r="S96" s="6"/>
      <c r="V96" s="3" t="str">
        <f t="shared" si="13"/>
        <v/>
      </c>
      <c r="W96" s="7">
        <v>36830</v>
      </c>
      <c r="X96">
        <v>35</v>
      </c>
      <c r="Y96" s="12">
        <v>0.57999999999999996</v>
      </c>
      <c r="Z96" s="3">
        <f t="shared" si="14"/>
        <v>123.952</v>
      </c>
      <c r="AA96" s="6"/>
      <c r="AD96" s="3" t="str">
        <f t="shared" si="15"/>
        <v/>
      </c>
      <c r="AE96" s="7">
        <v>36891</v>
      </c>
      <c r="AF96">
        <v>25.2</v>
      </c>
      <c r="AG96" s="12"/>
      <c r="AH96" s="3">
        <f t="shared" si="16"/>
        <v>40.698</v>
      </c>
    </row>
    <row r="97" spans="2:34" x14ac:dyDescent="0.35">
      <c r="B97">
        <f t="shared" si="17"/>
        <v>2001</v>
      </c>
      <c r="C97" s="7">
        <v>37012</v>
      </c>
      <c r="D97">
        <v>100</v>
      </c>
      <c r="E97" s="12">
        <v>0.05</v>
      </c>
      <c r="F97" s="3">
        <f t="shared" si="9"/>
        <v>132.22750000000002</v>
      </c>
      <c r="G97" s="7">
        <v>37043</v>
      </c>
      <c r="H97">
        <v>22</v>
      </c>
      <c r="I97" s="12">
        <v>0</v>
      </c>
      <c r="J97" s="3">
        <f t="shared" si="10"/>
        <v>12.154</v>
      </c>
      <c r="K97" s="7">
        <v>37073</v>
      </c>
      <c r="L97">
        <v>9.6999999999999993</v>
      </c>
      <c r="M97" s="12">
        <v>0</v>
      </c>
      <c r="N97" s="3">
        <f t="shared" si="11"/>
        <v>-6.8510999999999989</v>
      </c>
      <c r="O97" s="7">
        <v>37104</v>
      </c>
      <c r="P97">
        <v>2.7</v>
      </c>
      <c r="Q97" s="12">
        <v>0</v>
      </c>
      <c r="R97" s="3">
        <f t="shared" si="12"/>
        <v>-14.130100000000001</v>
      </c>
      <c r="S97" s="7">
        <v>37135</v>
      </c>
      <c r="T97">
        <v>2.5</v>
      </c>
      <c r="U97" s="12">
        <v>0.36</v>
      </c>
      <c r="V97" s="3">
        <f t="shared" si="13"/>
        <v>40.856499999999997</v>
      </c>
      <c r="W97" s="7">
        <v>37165</v>
      </c>
      <c r="X97">
        <v>3.26</v>
      </c>
      <c r="Y97" s="12">
        <v>0</v>
      </c>
      <c r="Z97" s="3">
        <f t="shared" si="14"/>
        <v>-2.36538</v>
      </c>
      <c r="AA97" s="7">
        <v>37196</v>
      </c>
      <c r="AB97">
        <v>5.57</v>
      </c>
      <c r="AC97" s="12"/>
      <c r="AD97" s="3">
        <f t="shared" si="15"/>
        <v>8.9955499999999997</v>
      </c>
      <c r="AE97" s="7">
        <v>37226</v>
      </c>
      <c r="AF97">
        <v>11.1</v>
      </c>
      <c r="AG97" s="12"/>
      <c r="AH97" s="3">
        <f t="shared" si="16"/>
        <v>17.926500000000001</v>
      </c>
    </row>
    <row r="98" spans="2:34" x14ac:dyDescent="0.35">
      <c r="B98">
        <f t="shared" si="17"/>
        <v>2001</v>
      </c>
      <c r="C98" s="7">
        <v>37013</v>
      </c>
      <c r="D98">
        <v>92</v>
      </c>
      <c r="E98" s="12">
        <v>0</v>
      </c>
      <c r="F98" s="3">
        <f t="shared" si="9"/>
        <v>113.774</v>
      </c>
      <c r="G98" s="7">
        <v>37044</v>
      </c>
      <c r="H98">
        <v>20</v>
      </c>
      <c r="I98" s="12">
        <v>0</v>
      </c>
      <c r="J98" s="3">
        <f t="shared" si="10"/>
        <v>9.2800000000000011</v>
      </c>
      <c r="K98" s="7">
        <v>37074</v>
      </c>
      <c r="L98">
        <v>9.5</v>
      </c>
      <c r="M98" s="12">
        <v>0.16</v>
      </c>
      <c r="N98" s="3">
        <f t="shared" si="11"/>
        <v>15.125500000000001</v>
      </c>
      <c r="O98" s="7">
        <v>37105</v>
      </c>
      <c r="P98">
        <v>2.7</v>
      </c>
      <c r="Q98" s="12">
        <v>0</v>
      </c>
      <c r="R98" s="3">
        <f t="shared" si="12"/>
        <v>-14.130100000000001</v>
      </c>
      <c r="S98" s="7">
        <v>37136</v>
      </c>
      <c r="T98">
        <v>2.2000000000000002</v>
      </c>
      <c r="U98" s="12">
        <v>0.28999999999999998</v>
      </c>
      <c r="V98" s="3">
        <f t="shared" si="13"/>
        <v>30.684899999999999</v>
      </c>
      <c r="W98" s="7">
        <v>37166</v>
      </c>
      <c r="X98">
        <v>3.13</v>
      </c>
      <c r="Y98" s="12">
        <v>0</v>
      </c>
      <c r="Z98" s="3">
        <f t="shared" si="14"/>
        <v>-2.5521899999999995</v>
      </c>
      <c r="AA98" s="7">
        <v>37197</v>
      </c>
      <c r="AB98">
        <v>5.6</v>
      </c>
      <c r="AC98" s="12"/>
      <c r="AD98" s="3">
        <f t="shared" si="15"/>
        <v>9.0439999999999987</v>
      </c>
      <c r="AE98" s="7">
        <v>37227</v>
      </c>
      <c r="AF98">
        <v>11</v>
      </c>
      <c r="AG98" s="12"/>
      <c r="AH98" s="3">
        <f t="shared" si="16"/>
        <v>17.765000000000001</v>
      </c>
    </row>
    <row r="99" spans="2:34" x14ac:dyDescent="0.35">
      <c r="B99">
        <f t="shared" si="17"/>
        <v>2001</v>
      </c>
      <c r="C99" s="7">
        <v>37014</v>
      </c>
      <c r="D99">
        <v>83</v>
      </c>
      <c r="E99" s="12">
        <v>0</v>
      </c>
      <c r="F99" s="3">
        <f t="shared" si="9"/>
        <v>100.84100000000001</v>
      </c>
      <c r="G99" s="7">
        <v>37045</v>
      </c>
      <c r="H99">
        <v>30</v>
      </c>
      <c r="I99" s="12">
        <v>0.64</v>
      </c>
      <c r="J99" s="3">
        <f t="shared" si="10"/>
        <v>112.70599999999999</v>
      </c>
      <c r="K99" s="7">
        <v>37075</v>
      </c>
      <c r="L99">
        <v>9.1999999999999993</v>
      </c>
      <c r="M99" s="12">
        <v>0</v>
      </c>
      <c r="N99" s="3">
        <f t="shared" si="11"/>
        <v>-7.5695999999999994</v>
      </c>
      <c r="O99" s="7">
        <v>37106</v>
      </c>
      <c r="P99">
        <v>2.6</v>
      </c>
      <c r="Q99" s="12">
        <v>0</v>
      </c>
      <c r="R99" s="3">
        <f t="shared" si="12"/>
        <v>-14.273800000000001</v>
      </c>
      <c r="S99" s="7">
        <v>37137</v>
      </c>
      <c r="T99">
        <v>1.9</v>
      </c>
      <c r="U99" s="12">
        <v>0</v>
      </c>
      <c r="V99" s="3">
        <f t="shared" si="13"/>
        <v>-10.0997</v>
      </c>
      <c r="W99" s="7">
        <v>37167</v>
      </c>
      <c r="X99">
        <v>2.9</v>
      </c>
      <c r="Y99" s="12">
        <v>0</v>
      </c>
      <c r="Z99" s="3">
        <f t="shared" si="14"/>
        <v>-2.8826999999999998</v>
      </c>
      <c r="AA99" s="7">
        <v>37198</v>
      </c>
      <c r="AB99">
        <v>5.42</v>
      </c>
      <c r="AC99" s="12"/>
      <c r="AD99" s="3">
        <f t="shared" si="15"/>
        <v>8.7532999999999994</v>
      </c>
      <c r="AE99" s="7">
        <v>37228</v>
      </c>
      <c r="AF99">
        <v>11</v>
      </c>
      <c r="AG99" s="12"/>
      <c r="AH99" s="3">
        <f t="shared" si="16"/>
        <v>17.765000000000001</v>
      </c>
    </row>
    <row r="100" spans="2:34" x14ac:dyDescent="0.35">
      <c r="B100">
        <f t="shared" si="17"/>
        <v>2001</v>
      </c>
      <c r="C100" s="7">
        <v>37015</v>
      </c>
      <c r="D100">
        <v>75</v>
      </c>
      <c r="E100" s="12">
        <v>0</v>
      </c>
      <c r="F100" s="3">
        <f t="shared" si="9"/>
        <v>89.344999999999999</v>
      </c>
      <c r="G100" s="7">
        <v>37046</v>
      </c>
      <c r="H100">
        <v>40</v>
      </c>
      <c r="I100" s="12">
        <v>0.04</v>
      </c>
      <c r="J100" s="3">
        <f t="shared" si="10"/>
        <v>43.586000000000006</v>
      </c>
      <c r="K100" s="7">
        <v>37076</v>
      </c>
      <c r="L100">
        <v>8.6</v>
      </c>
      <c r="M100" s="12">
        <v>0</v>
      </c>
      <c r="N100" s="3">
        <f t="shared" si="11"/>
        <v>-8.4317999999999991</v>
      </c>
      <c r="O100" s="7">
        <v>37107</v>
      </c>
      <c r="P100">
        <v>2.4</v>
      </c>
      <c r="Q100" s="12">
        <v>0</v>
      </c>
      <c r="R100" s="3">
        <f t="shared" si="12"/>
        <v>-14.561200000000001</v>
      </c>
      <c r="S100" s="7">
        <v>37138</v>
      </c>
      <c r="T100">
        <v>1.9</v>
      </c>
      <c r="U100" s="12">
        <v>0</v>
      </c>
      <c r="V100" s="3">
        <f t="shared" si="13"/>
        <v>-10.0997</v>
      </c>
      <c r="W100" s="7">
        <v>37168</v>
      </c>
      <c r="X100">
        <v>2.69</v>
      </c>
      <c r="Y100" s="12">
        <v>0</v>
      </c>
      <c r="Z100" s="3">
        <f t="shared" si="14"/>
        <v>-3.1844699999999997</v>
      </c>
      <c r="AA100" s="7">
        <v>37199</v>
      </c>
      <c r="AB100">
        <v>5.69</v>
      </c>
      <c r="AC100" s="12"/>
      <c r="AD100" s="3">
        <f t="shared" si="15"/>
        <v>9.189350000000001</v>
      </c>
      <c r="AE100" s="7">
        <v>37229</v>
      </c>
      <c r="AF100">
        <v>10</v>
      </c>
      <c r="AG100" s="12"/>
      <c r="AH100" s="3">
        <f t="shared" si="16"/>
        <v>16.149999999999999</v>
      </c>
    </row>
    <row r="101" spans="2:34" x14ac:dyDescent="0.35">
      <c r="B101">
        <f t="shared" si="17"/>
        <v>2001</v>
      </c>
      <c r="C101" s="7">
        <v>37016</v>
      </c>
      <c r="D101">
        <v>68</v>
      </c>
      <c r="E101" s="12">
        <v>7.0000000000000007E-2</v>
      </c>
      <c r="F101" s="3">
        <f t="shared" si="9"/>
        <v>89.026499999999999</v>
      </c>
      <c r="G101" s="7">
        <v>37047</v>
      </c>
      <c r="H101">
        <v>42</v>
      </c>
      <c r="I101" s="12">
        <v>0.19</v>
      </c>
      <c r="J101" s="3">
        <f t="shared" si="10"/>
        <v>67.33250000000001</v>
      </c>
      <c r="K101" s="7">
        <v>37077</v>
      </c>
      <c r="L101">
        <v>8.1</v>
      </c>
      <c r="M101" s="12">
        <v>0.02</v>
      </c>
      <c r="N101" s="3">
        <f t="shared" si="11"/>
        <v>-6.3673000000000002</v>
      </c>
      <c r="O101" s="7">
        <v>37108</v>
      </c>
      <c r="P101">
        <v>2.2999999999999998</v>
      </c>
      <c r="Q101" s="12">
        <v>0</v>
      </c>
      <c r="R101" s="3">
        <f t="shared" si="12"/>
        <v>-14.704900000000002</v>
      </c>
      <c r="S101" s="7">
        <v>37139</v>
      </c>
      <c r="T101">
        <v>2</v>
      </c>
      <c r="U101" s="12">
        <v>0.05</v>
      </c>
      <c r="V101" s="3">
        <f t="shared" si="13"/>
        <v>-2.9984999999999999</v>
      </c>
      <c r="W101" s="7">
        <v>37169</v>
      </c>
      <c r="X101">
        <v>2.5299999999999998</v>
      </c>
      <c r="Y101" s="12">
        <v>0</v>
      </c>
      <c r="Z101" s="3">
        <f t="shared" si="14"/>
        <v>-3.41439</v>
      </c>
      <c r="AA101" s="7">
        <v>37200</v>
      </c>
      <c r="AB101">
        <v>5.38</v>
      </c>
      <c r="AC101" s="12"/>
      <c r="AD101" s="3">
        <f t="shared" si="15"/>
        <v>8.688699999999999</v>
      </c>
      <c r="AE101" s="7">
        <v>37230</v>
      </c>
      <c r="AF101">
        <v>9.7200000000000006</v>
      </c>
      <c r="AG101" s="12"/>
      <c r="AH101" s="3">
        <f t="shared" si="16"/>
        <v>15.697800000000001</v>
      </c>
    </row>
    <row r="102" spans="2:34" x14ac:dyDescent="0.35">
      <c r="B102">
        <f t="shared" si="17"/>
        <v>2001</v>
      </c>
      <c r="C102" s="7">
        <v>37017</v>
      </c>
      <c r="D102">
        <v>62</v>
      </c>
      <c r="E102" s="12">
        <v>0</v>
      </c>
      <c r="F102" s="3">
        <f t="shared" si="9"/>
        <v>70.664000000000016</v>
      </c>
      <c r="G102" s="7">
        <v>37048</v>
      </c>
      <c r="H102">
        <v>42</v>
      </c>
      <c r="I102" s="12">
        <v>0.46</v>
      </c>
      <c r="J102" s="3">
        <f t="shared" si="10"/>
        <v>104.90299999999999</v>
      </c>
      <c r="K102" s="7">
        <v>37078</v>
      </c>
      <c r="L102">
        <v>8.1</v>
      </c>
      <c r="M102" s="12">
        <v>0</v>
      </c>
      <c r="N102" s="3">
        <f t="shared" si="11"/>
        <v>-9.1502999999999997</v>
      </c>
      <c r="O102" s="7">
        <v>37109</v>
      </c>
      <c r="P102">
        <v>2.4</v>
      </c>
      <c r="Q102" s="12">
        <v>0</v>
      </c>
      <c r="R102" s="3">
        <f t="shared" si="12"/>
        <v>-14.561200000000001</v>
      </c>
      <c r="S102" s="7">
        <v>37140</v>
      </c>
      <c r="T102">
        <v>1.9</v>
      </c>
      <c r="U102" s="12">
        <v>0</v>
      </c>
      <c r="V102" s="3">
        <f t="shared" si="13"/>
        <v>-10.0997</v>
      </c>
      <c r="W102" s="7">
        <v>37170</v>
      </c>
      <c r="X102">
        <v>2.68</v>
      </c>
      <c r="Y102" s="12">
        <v>0</v>
      </c>
      <c r="Z102" s="3">
        <f t="shared" si="14"/>
        <v>-3.1988399999999992</v>
      </c>
      <c r="AA102" s="7">
        <v>37201</v>
      </c>
      <c r="AB102">
        <v>6.04</v>
      </c>
      <c r="AC102" s="12"/>
      <c r="AD102" s="3">
        <f t="shared" si="15"/>
        <v>9.7545999999999999</v>
      </c>
      <c r="AE102" s="7">
        <v>37231</v>
      </c>
      <c r="AF102">
        <v>8.67</v>
      </c>
      <c r="AG102" s="12"/>
      <c r="AH102" s="3">
        <f t="shared" si="16"/>
        <v>14.002050000000001</v>
      </c>
    </row>
    <row r="103" spans="2:34" x14ac:dyDescent="0.35">
      <c r="B103">
        <f t="shared" si="17"/>
        <v>2001</v>
      </c>
      <c r="C103" s="7">
        <v>37018</v>
      </c>
      <c r="D103">
        <v>56</v>
      </c>
      <c r="E103" s="12">
        <v>0</v>
      </c>
      <c r="F103" s="3">
        <f t="shared" si="9"/>
        <v>62.042000000000009</v>
      </c>
      <c r="G103" s="7">
        <v>37049</v>
      </c>
      <c r="H103">
        <v>36</v>
      </c>
      <c r="I103" s="12">
        <v>0</v>
      </c>
      <c r="J103" s="3">
        <f t="shared" si="10"/>
        <v>32.271999999999998</v>
      </c>
      <c r="K103" s="7">
        <v>37079</v>
      </c>
      <c r="L103">
        <v>7.9</v>
      </c>
      <c r="M103" s="12">
        <v>0.02</v>
      </c>
      <c r="N103" s="3">
        <f t="shared" si="11"/>
        <v>-6.6546999999999983</v>
      </c>
      <c r="O103" s="7">
        <v>37110</v>
      </c>
      <c r="P103">
        <v>2.2000000000000002</v>
      </c>
      <c r="Q103" s="12">
        <v>0</v>
      </c>
      <c r="R103" s="3">
        <f t="shared" si="12"/>
        <v>-14.848600000000001</v>
      </c>
      <c r="S103" s="7">
        <v>37141</v>
      </c>
      <c r="T103">
        <v>1.7</v>
      </c>
      <c r="U103" s="12">
        <v>0</v>
      </c>
      <c r="V103" s="3">
        <f t="shared" si="13"/>
        <v>-10.3871</v>
      </c>
      <c r="W103" s="7">
        <v>37171</v>
      </c>
      <c r="X103">
        <v>2.56</v>
      </c>
      <c r="Y103" s="12">
        <v>0.06</v>
      </c>
      <c r="Z103" s="3">
        <f t="shared" si="14"/>
        <v>4.9777200000000006</v>
      </c>
      <c r="AA103" s="7">
        <v>37202</v>
      </c>
      <c r="AB103">
        <v>6.17</v>
      </c>
      <c r="AC103" s="12"/>
      <c r="AD103" s="3">
        <f t="shared" si="15"/>
        <v>9.9645499999999991</v>
      </c>
      <c r="AE103" s="7">
        <v>37232</v>
      </c>
      <c r="AF103">
        <v>7.88</v>
      </c>
      <c r="AG103" s="12"/>
      <c r="AH103" s="3">
        <f t="shared" si="16"/>
        <v>12.7262</v>
      </c>
    </row>
    <row r="104" spans="2:34" x14ac:dyDescent="0.35">
      <c r="B104">
        <f t="shared" si="17"/>
        <v>2001</v>
      </c>
      <c r="C104" s="7">
        <v>37019</v>
      </c>
      <c r="D104">
        <v>51</v>
      </c>
      <c r="E104" s="12">
        <v>0</v>
      </c>
      <c r="F104" s="3">
        <f t="shared" si="9"/>
        <v>54.857000000000006</v>
      </c>
      <c r="G104" s="7">
        <v>37050</v>
      </c>
      <c r="H104">
        <v>29</v>
      </c>
      <c r="I104" s="12">
        <v>0</v>
      </c>
      <c r="J104" s="3">
        <f t="shared" si="10"/>
        <v>22.213000000000001</v>
      </c>
      <c r="K104" s="7">
        <v>37080</v>
      </c>
      <c r="L104">
        <v>8.3000000000000007</v>
      </c>
      <c r="M104" s="12">
        <v>0.32</v>
      </c>
      <c r="N104" s="3">
        <f t="shared" si="11"/>
        <v>35.665100000000002</v>
      </c>
      <c r="O104" s="7">
        <v>37111</v>
      </c>
      <c r="P104">
        <v>2.1</v>
      </c>
      <c r="Q104" s="12">
        <v>0.15</v>
      </c>
      <c r="R104" s="3">
        <f t="shared" si="12"/>
        <v>5.8801999999999968</v>
      </c>
      <c r="S104" s="7">
        <v>37142</v>
      </c>
      <c r="T104">
        <v>1.7</v>
      </c>
      <c r="U104" s="12">
        <v>0</v>
      </c>
      <c r="V104" s="3">
        <f t="shared" si="13"/>
        <v>-10.3871</v>
      </c>
      <c r="W104" s="7">
        <v>37172</v>
      </c>
      <c r="X104">
        <v>2.77</v>
      </c>
      <c r="Y104" s="12">
        <v>0.05</v>
      </c>
      <c r="Z104" s="3">
        <f t="shared" si="14"/>
        <v>3.8879899999999998</v>
      </c>
      <c r="AA104" s="7">
        <v>37203</v>
      </c>
      <c r="AB104">
        <v>6.56</v>
      </c>
      <c r="AC104" s="12"/>
      <c r="AD104" s="3">
        <f t="shared" si="15"/>
        <v>10.594399999999998</v>
      </c>
      <c r="AE104" s="7">
        <v>37233</v>
      </c>
      <c r="AF104">
        <v>7.03</v>
      </c>
      <c r="AG104" s="12"/>
      <c r="AH104" s="3">
        <f t="shared" si="16"/>
        <v>11.35345</v>
      </c>
    </row>
    <row r="105" spans="2:34" x14ac:dyDescent="0.35">
      <c r="B105">
        <f t="shared" si="17"/>
        <v>2001</v>
      </c>
      <c r="C105" s="7">
        <v>37020</v>
      </c>
      <c r="D105">
        <v>47</v>
      </c>
      <c r="E105" s="12">
        <v>0</v>
      </c>
      <c r="F105" s="3">
        <f t="shared" si="9"/>
        <v>49.109000000000002</v>
      </c>
      <c r="G105" s="7">
        <v>37051</v>
      </c>
      <c r="H105">
        <v>25</v>
      </c>
      <c r="I105" s="12">
        <v>0</v>
      </c>
      <c r="J105" s="3">
        <f t="shared" si="10"/>
        <v>16.465000000000003</v>
      </c>
      <c r="K105" s="7">
        <v>37081</v>
      </c>
      <c r="L105">
        <v>8.9</v>
      </c>
      <c r="M105" s="12">
        <v>0.26</v>
      </c>
      <c r="N105" s="3">
        <f t="shared" si="11"/>
        <v>28.178300000000004</v>
      </c>
      <c r="O105" s="7">
        <v>37112</v>
      </c>
      <c r="P105">
        <v>2.1</v>
      </c>
      <c r="Q105" s="12">
        <v>0.02</v>
      </c>
      <c r="R105" s="3">
        <f t="shared" si="12"/>
        <v>-12.209300000000002</v>
      </c>
      <c r="S105" s="7">
        <v>37143</v>
      </c>
      <c r="T105">
        <v>1.7</v>
      </c>
      <c r="U105" s="12">
        <v>0</v>
      </c>
      <c r="V105" s="3">
        <f t="shared" si="13"/>
        <v>-10.3871</v>
      </c>
      <c r="W105" s="7">
        <v>37173</v>
      </c>
      <c r="X105">
        <v>2.81</v>
      </c>
      <c r="Y105" s="12">
        <v>0</v>
      </c>
      <c r="Z105" s="3">
        <f t="shared" si="14"/>
        <v>-3.0120299999999993</v>
      </c>
      <c r="AA105" s="7">
        <v>37204</v>
      </c>
      <c r="AB105">
        <v>5.74</v>
      </c>
      <c r="AC105" s="12"/>
      <c r="AD105" s="3">
        <f t="shared" si="15"/>
        <v>9.2701000000000011</v>
      </c>
      <c r="AE105" s="7">
        <v>37234</v>
      </c>
      <c r="AF105">
        <v>6.61</v>
      </c>
      <c r="AG105" s="12"/>
      <c r="AH105" s="3">
        <f t="shared" si="16"/>
        <v>10.67515</v>
      </c>
    </row>
    <row r="106" spans="2:34" x14ac:dyDescent="0.35">
      <c r="B106">
        <f t="shared" si="17"/>
        <v>2001</v>
      </c>
      <c r="C106" s="7">
        <v>37021</v>
      </c>
      <c r="D106">
        <v>43</v>
      </c>
      <c r="E106" s="12">
        <v>0</v>
      </c>
      <c r="F106" s="3">
        <f t="shared" si="9"/>
        <v>43.361000000000004</v>
      </c>
      <c r="G106" s="7">
        <v>37052</v>
      </c>
      <c r="H106">
        <v>22</v>
      </c>
      <c r="I106" s="12">
        <v>0</v>
      </c>
      <c r="J106" s="3">
        <f t="shared" si="10"/>
        <v>12.154</v>
      </c>
      <c r="K106" s="7">
        <v>37082</v>
      </c>
      <c r="L106">
        <v>8.6</v>
      </c>
      <c r="M106" s="12">
        <v>0</v>
      </c>
      <c r="N106" s="3">
        <f t="shared" si="11"/>
        <v>-8.4317999999999991</v>
      </c>
      <c r="O106" s="7">
        <v>37113</v>
      </c>
      <c r="P106">
        <v>2.2999999999999998</v>
      </c>
      <c r="Q106" s="12">
        <v>0.04</v>
      </c>
      <c r="R106" s="3">
        <f t="shared" si="12"/>
        <v>-9.1389000000000031</v>
      </c>
      <c r="S106" s="7">
        <v>37144</v>
      </c>
      <c r="T106">
        <v>1.7</v>
      </c>
      <c r="U106" s="12">
        <v>0</v>
      </c>
      <c r="V106" s="3">
        <f t="shared" si="13"/>
        <v>-10.3871</v>
      </c>
      <c r="W106" s="7">
        <v>37174</v>
      </c>
      <c r="X106">
        <v>2.69</v>
      </c>
      <c r="Y106" s="12">
        <v>0</v>
      </c>
      <c r="Z106" s="3">
        <f t="shared" si="14"/>
        <v>-3.1844699999999997</v>
      </c>
      <c r="AA106" s="7">
        <v>37205</v>
      </c>
      <c r="AB106">
        <v>6.03</v>
      </c>
      <c r="AC106" s="12"/>
      <c r="AD106" s="3">
        <f t="shared" si="15"/>
        <v>9.7384500000000003</v>
      </c>
      <c r="AE106" s="7">
        <v>37235</v>
      </c>
      <c r="AF106">
        <v>6.03</v>
      </c>
      <c r="AG106" s="12"/>
      <c r="AH106" s="3">
        <f t="shared" si="16"/>
        <v>9.7384500000000003</v>
      </c>
    </row>
    <row r="107" spans="2:34" x14ac:dyDescent="0.35">
      <c r="B107">
        <f t="shared" si="17"/>
        <v>2001</v>
      </c>
      <c r="C107" s="7">
        <v>37022</v>
      </c>
      <c r="D107">
        <v>41</v>
      </c>
      <c r="E107" s="12">
        <v>0</v>
      </c>
      <c r="F107" s="3">
        <f t="shared" si="9"/>
        <v>40.487000000000002</v>
      </c>
      <c r="G107" s="7">
        <v>37053</v>
      </c>
      <c r="H107">
        <v>19</v>
      </c>
      <c r="I107" s="12">
        <v>0</v>
      </c>
      <c r="J107" s="3">
        <f t="shared" si="10"/>
        <v>7.843</v>
      </c>
      <c r="K107" s="7">
        <v>37083</v>
      </c>
      <c r="L107">
        <v>8</v>
      </c>
      <c r="M107" s="12">
        <v>0</v>
      </c>
      <c r="N107" s="3">
        <f t="shared" si="11"/>
        <v>-9.2939999999999987</v>
      </c>
      <c r="O107" s="7">
        <v>37114</v>
      </c>
      <c r="P107">
        <v>2.2999999999999998</v>
      </c>
      <c r="Q107" s="12">
        <v>0</v>
      </c>
      <c r="R107" s="3">
        <f t="shared" si="12"/>
        <v>-14.704900000000002</v>
      </c>
      <c r="S107" s="7">
        <v>37145</v>
      </c>
      <c r="T107">
        <v>1.7</v>
      </c>
      <c r="U107" s="12">
        <v>0</v>
      </c>
      <c r="V107" s="3">
        <f t="shared" si="13"/>
        <v>-10.3871</v>
      </c>
      <c r="W107" s="7">
        <v>37175</v>
      </c>
      <c r="X107">
        <v>2.5099999999999998</v>
      </c>
      <c r="Y107" s="12">
        <v>0</v>
      </c>
      <c r="Z107" s="3">
        <f t="shared" si="14"/>
        <v>-3.44313</v>
      </c>
      <c r="AA107" s="7">
        <v>37206</v>
      </c>
      <c r="AB107">
        <v>5.63</v>
      </c>
      <c r="AC107" s="12"/>
      <c r="AD107" s="3">
        <f t="shared" si="15"/>
        <v>9.0924499999999995</v>
      </c>
      <c r="AE107" s="7">
        <v>37236</v>
      </c>
      <c r="AF107">
        <v>5.7</v>
      </c>
      <c r="AG107" s="12"/>
      <c r="AH107" s="3">
        <f t="shared" si="16"/>
        <v>9.2055000000000007</v>
      </c>
    </row>
    <row r="108" spans="2:34" x14ac:dyDescent="0.35">
      <c r="B108">
        <f t="shared" si="17"/>
        <v>2001</v>
      </c>
      <c r="C108" s="7">
        <v>37023</v>
      </c>
      <c r="D108">
        <v>36</v>
      </c>
      <c r="E108" s="12">
        <v>0</v>
      </c>
      <c r="F108" s="3">
        <f t="shared" si="9"/>
        <v>33.302</v>
      </c>
      <c r="G108" s="7">
        <v>37054</v>
      </c>
      <c r="H108">
        <v>19</v>
      </c>
      <c r="I108" s="12">
        <v>0.15</v>
      </c>
      <c r="J108" s="3">
        <f t="shared" si="10"/>
        <v>28.715499999999999</v>
      </c>
      <c r="K108" s="7">
        <v>37084</v>
      </c>
      <c r="L108">
        <v>8.6</v>
      </c>
      <c r="M108" s="12">
        <v>0</v>
      </c>
      <c r="N108" s="3">
        <f t="shared" si="11"/>
        <v>-8.4317999999999991</v>
      </c>
      <c r="O108" s="7">
        <v>37115</v>
      </c>
      <c r="P108">
        <v>2.1</v>
      </c>
      <c r="Q108" s="12">
        <v>0</v>
      </c>
      <c r="R108" s="3">
        <f t="shared" si="12"/>
        <v>-14.992300000000002</v>
      </c>
      <c r="S108" s="7">
        <v>37146</v>
      </c>
      <c r="T108">
        <v>1.6</v>
      </c>
      <c r="U108" s="12">
        <v>0</v>
      </c>
      <c r="V108" s="3">
        <f t="shared" si="13"/>
        <v>-10.530799999999999</v>
      </c>
      <c r="W108" s="7">
        <v>37176</v>
      </c>
      <c r="X108">
        <v>2.5</v>
      </c>
      <c r="Y108" s="12">
        <v>0</v>
      </c>
      <c r="Z108" s="3">
        <f t="shared" si="14"/>
        <v>-3.4574999999999996</v>
      </c>
      <c r="AA108" s="7">
        <v>37207</v>
      </c>
      <c r="AB108">
        <v>5.49</v>
      </c>
      <c r="AC108" s="12"/>
      <c r="AD108" s="3">
        <f t="shared" si="15"/>
        <v>8.8663500000000006</v>
      </c>
      <c r="AE108" s="7">
        <v>37237</v>
      </c>
      <c r="AF108">
        <v>5.43</v>
      </c>
      <c r="AG108" s="12"/>
      <c r="AH108" s="3">
        <f t="shared" si="16"/>
        <v>8.7694499999999991</v>
      </c>
    </row>
    <row r="109" spans="2:34" x14ac:dyDescent="0.35">
      <c r="B109">
        <f t="shared" si="17"/>
        <v>2001</v>
      </c>
      <c r="C109" s="7">
        <v>37024</v>
      </c>
      <c r="D109">
        <v>35</v>
      </c>
      <c r="E109" s="12">
        <v>0</v>
      </c>
      <c r="F109" s="3">
        <f t="shared" si="9"/>
        <v>31.865000000000002</v>
      </c>
      <c r="G109" s="7">
        <v>37055</v>
      </c>
      <c r="H109">
        <v>20</v>
      </c>
      <c r="I109" s="12">
        <v>0.2</v>
      </c>
      <c r="J109" s="3">
        <f t="shared" si="10"/>
        <v>37.11</v>
      </c>
      <c r="K109" s="7">
        <v>37085</v>
      </c>
      <c r="L109">
        <v>9.6999999999999993</v>
      </c>
      <c r="M109" s="12">
        <v>0</v>
      </c>
      <c r="N109" s="3">
        <f t="shared" si="11"/>
        <v>-6.8510999999999989</v>
      </c>
      <c r="O109" s="7">
        <v>37116</v>
      </c>
      <c r="P109">
        <v>2.2000000000000002</v>
      </c>
      <c r="Q109" s="12">
        <v>0.02</v>
      </c>
      <c r="R109" s="3">
        <f t="shared" si="12"/>
        <v>-12.065600000000002</v>
      </c>
      <c r="S109" s="7">
        <v>37147</v>
      </c>
      <c r="T109">
        <v>1.6</v>
      </c>
      <c r="U109" s="12">
        <v>0</v>
      </c>
      <c r="V109" s="3">
        <f t="shared" si="13"/>
        <v>-10.530799999999999</v>
      </c>
      <c r="W109" s="7">
        <v>37177</v>
      </c>
      <c r="X109">
        <v>2.4700000000000002</v>
      </c>
      <c r="Y109" s="12">
        <v>0</v>
      </c>
      <c r="Z109" s="3">
        <f t="shared" si="14"/>
        <v>-3.5006099999999996</v>
      </c>
      <c r="AA109" s="7">
        <v>37208</v>
      </c>
      <c r="AB109">
        <v>5.08</v>
      </c>
      <c r="AC109" s="12"/>
      <c r="AD109" s="3">
        <f t="shared" si="15"/>
        <v>8.2042000000000002</v>
      </c>
      <c r="AE109" s="7">
        <v>37238</v>
      </c>
      <c r="AF109">
        <v>5.46</v>
      </c>
      <c r="AG109" s="12"/>
      <c r="AH109" s="3">
        <f t="shared" si="16"/>
        <v>8.8178999999999998</v>
      </c>
    </row>
    <row r="110" spans="2:34" x14ac:dyDescent="0.35">
      <c r="B110">
        <f t="shared" si="17"/>
        <v>2001</v>
      </c>
      <c r="C110" s="7">
        <v>37025</v>
      </c>
      <c r="D110">
        <v>35</v>
      </c>
      <c r="E110" s="12">
        <v>0</v>
      </c>
      <c r="F110" s="3">
        <f t="shared" si="9"/>
        <v>31.865000000000002</v>
      </c>
      <c r="G110" s="7">
        <v>37056</v>
      </c>
      <c r="H110">
        <v>18</v>
      </c>
      <c r="I110" s="12">
        <v>0</v>
      </c>
      <c r="J110" s="3">
        <f t="shared" si="10"/>
        <v>6.4059999999999988</v>
      </c>
      <c r="K110" s="7">
        <v>37086</v>
      </c>
      <c r="L110">
        <v>8.5</v>
      </c>
      <c r="M110" s="12">
        <v>0</v>
      </c>
      <c r="N110" s="3">
        <f t="shared" si="11"/>
        <v>-8.5754999999999981</v>
      </c>
      <c r="O110" s="7">
        <v>37117</v>
      </c>
      <c r="P110">
        <v>2.2000000000000002</v>
      </c>
      <c r="Q110" s="12">
        <v>0</v>
      </c>
      <c r="R110" s="3">
        <f t="shared" si="12"/>
        <v>-14.848600000000001</v>
      </c>
      <c r="S110" s="7">
        <v>37148</v>
      </c>
      <c r="T110">
        <v>1.6</v>
      </c>
      <c r="U110" s="12">
        <v>0</v>
      </c>
      <c r="V110" s="3">
        <f t="shared" si="13"/>
        <v>-10.530799999999999</v>
      </c>
      <c r="W110" s="7">
        <v>37178</v>
      </c>
      <c r="X110">
        <v>2.4</v>
      </c>
      <c r="Y110" s="12">
        <v>0</v>
      </c>
      <c r="Z110" s="3">
        <f t="shared" si="14"/>
        <v>-3.6012</v>
      </c>
      <c r="AA110" s="7">
        <v>37209</v>
      </c>
      <c r="AB110">
        <v>4.96</v>
      </c>
      <c r="AC110" s="12"/>
      <c r="AD110" s="3">
        <f t="shared" si="15"/>
        <v>8.0104000000000006</v>
      </c>
      <c r="AE110" s="7">
        <v>37239</v>
      </c>
      <c r="AF110">
        <v>6.06</v>
      </c>
      <c r="AG110" s="12"/>
      <c r="AH110" s="3">
        <f t="shared" si="16"/>
        <v>9.7868999999999993</v>
      </c>
    </row>
    <row r="111" spans="2:34" x14ac:dyDescent="0.35">
      <c r="B111">
        <f t="shared" si="17"/>
        <v>2001</v>
      </c>
      <c r="C111" s="7">
        <v>37026</v>
      </c>
      <c r="D111">
        <v>39</v>
      </c>
      <c r="E111" s="12">
        <v>0.04</v>
      </c>
      <c r="F111" s="3">
        <f t="shared" si="9"/>
        <v>43.179000000000002</v>
      </c>
      <c r="G111" s="7">
        <v>37057</v>
      </c>
      <c r="H111">
        <v>16</v>
      </c>
      <c r="I111" s="12">
        <v>0</v>
      </c>
      <c r="J111" s="3">
        <f t="shared" si="10"/>
        <v>3.532</v>
      </c>
      <c r="K111" s="7">
        <v>37087</v>
      </c>
      <c r="L111">
        <v>9.3000000000000007</v>
      </c>
      <c r="M111" s="12">
        <v>0.33</v>
      </c>
      <c r="N111" s="3">
        <f t="shared" si="11"/>
        <v>38.493600000000001</v>
      </c>
      <c r="O111" s="7">
        <v>37118</v>
      </c>
      <c r="P111">
        <v>2.1</v>
      </c>
      <c r="Q111" s="12">
        <v>0</v>
      </c>
      <c r="R111" s="3">
        <f t="shared" si="12"/>
        <v>-14.992300000000002</v>
      </c>
      <c r="S111" s="7">
        <v>37149</v>
      </c>
      <c r="T111">
        <v>1.6</v>
      </c>
      <c r="U111" s="12">
        <v>0</v>
      </c>
      <c r="V111" s="3">
        <f t="shared" si="13"/>
        <v>-10.530799999999999</v>
      </c>
      <c r="W111" s="7">
        <v>37179</v>
      </c>
      <c r="X111">
        <v>2.56</v>
      </c>
      <c r="Y111" s="12">
        <v>0.09</v>
      </c>
      <c r="Z111" s="3">
        <f t="shared" si="14"/>
        <v>9.1522199999999998</v>
      </c>
      <c r="AA111" s="7">
        <v>37210</v>
      </c>
      <c r="AB111">
        <v>4.92</v>
      </c>
      <c r="AC111" s="12"/>
      <c r="AD111" s="3">
        <f t="shared" si="15"/>
        <v>7.9458000000000002</v>
      </c>
      <c r="AE111" s="7">
        <v>37240</v>
      </c>
      <c r="AF111">
        <v>6.44</v>
      </c>
      <c r="AG111" s="12"/>
      <c r="AH111" s="3">
        <f t="shared" si="16"/>
        <v>10.400600000000001</v>
      </c>
    </row>
    <row r="112" spans="2:34" x14ac:dyDescent="0.35">
      <c r="B112">
        <f t="shared" si="17"/>
        <v>2001</v>
      </c>
      <c r="C112" s="7">
        <v>37027</v>
      </c>
      <c r="D112">
        <v>44</v>
      </c>
      <c r="E112" s="12">
        <v>7.0000000000000007E-2</v>
      </c>
      <c r="F112" s="3">
        <f t="shared" si="9"/>
        <v>54.538499999999999</v>
      </c>
      <c r="G112" s="7">
        <v>37058</v>
      </c>
      <c r="H112">
        <v>14</v>
      </c>
      <c r="I112" s="12">
        <v>0</v>
      </c>
      <c r="J112" s="3">
        <f t="shared" si="10"/>
        <v>0.65800000000000125</v>
      </c>
      <c r="K112" s="7">
        <v>37088</v>
      </c>
      <c r="L112">
        <v>11</v>
      </c>
      <c r="M112" s="12">
        <v>0.05</v>
      </c>
      <c r="N112" s="3">
        <f t="shared" si="11"/>
        <v>1.9745000000000008</v>
      </c>
      <c r="O112" s="7">
        <v>37119</v>
      </c>
      <c r="P112">
        <v>1.9</v>
      </c>
      <c r="Q112" s="12">
        <v>0</v>
      </c>
      <c r="R112" s="3">
        <f t="shared" si="12"/>
        <v>-15.279700000000002</v>
      </c>
      <c r="S112" s="7">
        <v>37150</v>
      </c>
      <c r="T112">
        <v>1.7</v>
      </c>
      <c r="U112" s="12">
        <v>0</v>
      </c>
      <c r="V112" s="3">
        <f t="shared" si="13"/>
        <v>-10.3871</v>
      </c>
      <c r="W112" s="7">
        <v>37180</v>
      </c>
      <c r="X112">
        <v>2.59</v>
      </c>
      <c r="Y112" s="12">
        <v>0.12</v>
      </c>
      <c r="Z112" s="3">
        <f t="shared" si="14"/>
        <v>13.36983</v>
      </c>
      <c r="AA112" s="7">
        <v>37211</v>
      </c>
      <c r="AB112">
        <v>4.82</v>
      </c>
      <c r="AC112" s="12"/>
      <c r="AD112" s="3">
        <f t="shared" si="15"/>
        <v>7.7843</v>
      </c>
      <c r="AE112" s="7">
        <v>37241</v>
      </c>
      <c r="AF112">
        <v>6.31</v>
      </c>
      <c r="AG112" s="12"/>
      <c r="AH112" s="3">
        <f t="shared" si="16"/>
        <v>10.19065</v>
      </c>
    </row>
    <row r="113" spans="2:34" x14ac:dyDescent="0.35">
      <c r="B113">
        <f t="shared" si="17"/>
        <v>2001</v>
      </c>
      <c r="C113" s="7">
        <v>37028</v>
      </c>
      <c r="D113">
        <v>44</v>
      </c>
      <c r="E113" s="12">
        <v>0</v>
      </c>
      <c r="F113" s="3">
        <f t="shared" si="9"/>
        <v>44.798000000000002</v>
      </c>
      <c r="G113" s="7">
        <v>37059</v>
      </c>
      <c r="H113">
        <v>13</v>
      </c>
      <c r="I113" s="12">
        <v>0.02</v>
      </c>
      <c r="J113" s="3">
        <f t="shared" si="10"/>
        <v>2.004</v>
      </c>
      <c r="K113" s="7">
        <v>37089</v>
      </c>
      <c r="L113">
        <v>9.1999999999999993</v>
      </c>
      <c r="M113" s="12">
        <v>0</v>
      </c>
      <c r="N113" s="3">
        <f t="shared" si="11"/>
        <v>-7.5695999999999994</v>
      </c>
      <c r="O113" s="7">
        <v>37120</v>
      </c>
      <c r="P113">
        <v>2</v>
      </c>
      <c r="Q113" s="12">
        <v>0</v>
      </c>
      <c r="R113" s="3">
        <f t="shared" si="12"/>
        <v>-15.136000000000001</v>
      </c>
      <c r="S113" s="7">
        <v>37151</v>
      </c>
      <c r="T113">
        <v>1.7</v>
      </c>
      <c r="U113" s="12">
        <v>0</v>
      </c>
      <c r="V113" s="3">
        <f t="shared" si="13"/>
        <v>-10.3871</v>
      </c>
      <c r="W113" s="7">
        <v>37181</v>
      </c>
      <c r="X113">
        <v>8.61</v>
      </c>
      <c r="Y113" s="12">
        <v>0.7</v>
      </c>
      <c r="Z113" s="3">
        <f t="shared" si="14"/>
        <v>102.72757</v>
      </c>
      <c r="AA113" s="7">
        <v>37212</v>
      </c>
      <c r="AB113">
        <v>4.6900000000000004</v>
      </c>
      <c r="AC113" s="12"/>
      <c r="AD113" s="3">
        <f t="shared" si="15"/>
        <v>7.5743500000000008</v>
      </c>
      <c r="AE113" s="7">
        <v>37242</v>
      </c>
      <c r="AF113">
        <v>6.3</v>
      </c>
      <c r="AG113" s="12"/>
      <c r="AH113" s="3">
        <f t="shared" si="16"/>
        <v>10.1745</v>
      </c>
    </row>
    <row r="114" spans="2:34" x14ac:dyDescent="0.35">
      <c r="B114">
        <f t="shared" si="17"/>
        <v>2001</v>
      </c>
      <c r="C114" s="7">
        <v>37029</v>
      </c>
      <c r="D114">
        <v>41</v>
      </c>
      <c r="E114" s="12">
        <v>0</v>
      </c>
      <c r="F114" s="3">
        <f t="shared" si="9"/>
        <v>40.487000000000002</v>
      </c>
      <c r="G114" s="7">
        <v>37060</v>
      </c>
      <c r="H114">
        <v>26</v>
      </c>
      <c r="I114" s="12">
        <v>1.1599999999999999</v>
      </c>
      <c r="J114" s="3">
        <f t="shared" si="10"/>
        <v>179.31599999999997</v>
      </c>
      <c r="K114" s="7">
        <v>37090</v>
      </c>
      <c r="L114">
        <v>12</v>
      </c>
      <c r="M114" s="12">
        <v>0.03</v>
      </c>
      <c r="N114" s="3">
        <f t="shared" si="11"/>
        <v>0.62850000000000072</v>
      </c>
      <c r="O114" s="7">
        <v>37121</v>
      </c>
      <c r="P114">
        <v>2.1</v>
      </c>
      <c r="Q114" s="12">
        <v>0.13</v>
      </c>
      <c r="R114" s="3">
        <f t="shared" si="12"/>
        <v>3.0971999999999991</v>
      </c>
      <c r="S114" s="7">
        <v>37152</v>
      </c>
      <c r="T114">
        <v>1.7</v>
      </c>
      <c r="U114" s="12">
        <v>0</v>
      </c>
      <c r="V114" s="3">
        <f t="shared" si="13"/>
        <v>-10.3871</v>
      </c>
      <c r="W114" s="7">
        <v>37182</v>
      </c>
      <c r="X114">
        <v>5.69</v>
      </c>
      <c r="Y114" s="12">
        <v>0.03</v>
      </c>
      <c r="Z114" s="3">
        <f t="shared" si="14"/>
        <v>5.3010300000000017</v>
      </c>
      <c r="AA114" s="7">
        <v>37213</v>
      </c>
      <c r="AB114">
        <v>4.54</v>
      </c>
      <c r="AC114" s="12"/>
      <c r="AD114" s="3">
        <f t="shared" si="15"/>
        <v>7.3320999999999996</v>
      </c>
      <c r="AE114" s="7">
        <v>37243</v>
      </c>
      <c r="AF114">
        <v>7.5</v>
      </c>
      <c r="AG114" s="12"/>
      <c r="AH114" s="3">
        <f t="shared" si="16"/>
        <v>12.112500000000001</v>
      </c>
    </row>
    <row r="115" spans="2:34" x14ac:dyDescent="0.35">
      <c r="B115">
        <f t="shared" si="17"/>
        <v>2001</v>
      </c>
      <c r="C115" s="7">
        <v>37030</v>
      </c>
      <c r="D115">
        <v>45</v>
      </c>
      <c r="E115" s="12">
        <v>0.32</v>
      </c>
      <c r="F115" s="3">
        <f t="shared" si="9"/>
        <v>90.763000000000005</v>
      </c>
      <c r="G115" s="7">
        <v>37061</v>
      </c>
      <c r="H115">
        <v>24</v>
      </c>
      <c r="I115" s="12">
        <v>0</v>
      </c>
      <c r="J115" s="3">
        <f t="shared" si="10"/>
        <v>15.027999999999999</v>
      </c>
      <c r="K115" s="7">
        <v>37091</v>
      </c>
      <c r="L115">
        <v>10</v>
      </c>
      <c r="M115" s="12">
        <v>0.17</v>
      </c>
      <c r="N115" s="3">
        <f t="shared" si="11"/>
        <v>17.235500000000005</v>
      </c>
      <c r="O115" s="7">
        <v>37122</v>
      </c>
      <c r="P115">
        <v>1.9</v>
      </c>
      <c r="Q115" s="12">
        <v>0</v>
      </c>
      <c r="R115" s="3">
        <f t="shared" si="12"/>
        <v>-15.279700000000002</v>
      </c>
      <c r="S115" s="7">
        <v>37153</v>
      </c>
      <c r="T115">
        <v>1.7</v>
      </c>
      <c r="U115" s="12">
        <v>0</v>
      </c>
      <c r="V115" s="3">
        <f t="shared" si="13"/>
        <v>-10.3871</v>
      </c>
      <c r="W115" s="7">
        <v>37183</v>
      </c>
      <c r="X115">
        <v>4.63</v>
      </c>
      <c r="Y115" s="12">
        <v>0</v>
      </c>
      <c r="Z115" s="3">
        <f t="shared" si="14"/>
        <v>-0.39668999999999954</v>
      </c>
      <c r="AA115" s="7">
        <v>37214</v>
      </c>
      <c r="AB115">
        <v>4.4000000000000004</v>
      </c>
      <c r="AC115" s="12"/>
      <c r="AD115" s="3">
        <f t="shared" si="15"/>
        <v>7.1060000000000008</v>
      </c>
      <c r="AE115" s="7">
        <v>37244</v>
      </c>
      <c r="AF115">
        <v>7.6</v>
      </c>
      <c r="AG115" s="12"/>
      <c r="AH115" s="3">
        <f t="shared" si="16"/>
        <v>12.273999999999999</v>
      </c>
    </row>
    <row r="116" spans="2:34" x14ac:dyDescent="0.35">
      <c r="B116">
        <f t="shared" si="17"/>
        <v>2001</v>
      </c>
      <c r="C116" s="7">
        <v>37031</v>
      </c>
      <c r="D116">
        <v>48</v>
      </c>
      <c r="E116" s="12">
        <v>0.33</v>
      </c>
      <c r="F116" s="3">
        <f t="shared" si="9"/>
        <v>96.465499999999992</v>
      </c>
      <c r="G116" s="7">
        <v>37062</v>
      </c>
      <c r="H116">
        <v>21</v>
      </c>
      <c r="I116" s="12">
        <v>0</v>
      </c>
      <c r="J116" s="3">
        <f t="shared" si="10"/>
        <v>10.716999999999999</v>
      </c>
      <c r="K116" s="7">
        <v>37092</v>
      </c>
      <c r="L116">
        <v>8.6</v>
      </c>
      <c r="M116" s="12">
        <v>0</v>
      </c>
      <c r="N116" s="3">
        <f t="shared" si="11"/>
        <v>-8.4317999999999991</v>
      </c>
      <c r="O116" s="7">
        <v>37123</v>
      </c>
      <c r="P116">
        <v>1.9</v>
      </c>
      <c r="Q116" s="12">
        <v>0</v>
      </c>
      <c r="R116" s="3">
        <f t="shared" si="12"/>
        <v>-15.279700000000002</v>
      </c>
      <c r="S116" s="7">
        <v>37154</v>
      </c>
      <c r="T116">
        <v>1.6</v>
      </c>
      <c r="U116" s="12">
        <v>0</v>
      </c>
      <c r="V116" s="3">
        <f t="shared" si="13"/>
        <v>-10.530799999999999</v>
      </c>
      <c r="W116" s="7">
        <v>37184</v>
      </c>
      <c r="X116">
        <v>3.78</v>
      </c>
      <c r="Y116" s="12">
        <v>0</v>
      </c>
      <c r="Z116" s="3">
        <f t="shared" si="14"/>
        <v>-1.6181399999999995</v>
      </c>
      <c r="AA116" s="7">
        <v>37215</v>
      </c>
      <c r="AB116">
        <v>4.5</v>
      </c>
      <c r="AC116" s="12"/>
      <c r="AD116" s="3">
        <f t="shared" si="15"/>
        <v>7.2675000000000001</v>
      </c>
      <c r="AE116" s="7">
        <v>37245</v>
      </c>
      <c r="AF116">
        <v>6.9</v>
      </c>
      <c r="AG116" s="12"/>
      <c r="AH116" s="3">
        <f t="shared" si="16"/>
        <v>11.143500000000001</v>
      </c>
    </row>
    <row r="117" spans="2:34" x14ac:dyDescent="0.35">
      <c r="B117">
        <f t="shared" si="17"/>
        <v>2001</v>
      </c>
      <c r="C117" s="7">
        <v>37032</v>
      </c>
      <c r="D117">
        <v>43</v>
      </c>
      <c r="E117" s="12">
        <v>0</v>
      </c>
      <c r="F117" s="3">
        <f t="shared" si="9"/>
        <v>43.361000000000004</v>
      </c>
      <c r="G117" s="7">
        <v>37063</v>
      </c>
      <c r="H117">
        <v>18</v>
      </c>
      <c r="I117" s="12">
        <v>0</v>
      </c>
      <c r="J117" s="3">
        <f t="shared" si="10"/>
        <v>6.4059999999999988</v>
      </c>
      <c r="K117" s="7">
        <v>37093</v>
      </c>
      <c r="L117">
        <v>7.5</v>
      </c>
      <c r="M117" s="12">
        <v>0</v>
      </c>
      <c r="N117" s="3">
        <f t="shared" si="11"/>
        <v>-10.012499999999999</v>
      </c>
      <c r="O117" s="7">
        <v>37124</v>
      </c>
      <c r="P117">
        <v>2</v>
      </c>
      <c r="Q117" s="12">
        <v>0.26</v>
      </c>
      <c r="R117" s="3">
        <f t="shared" si="12"/>
        <v>21.042999999999999</v>
      </c>
      <c r="S117" s="7">
        <v>37155</v>
      </c>
      <c r="T117">
        <v>1.8</v>
      </c>
      <c r="U117" s="12">
        <v>0</v>
      </c>
      <c r="V117" s="3">
        <f t="shared" si="13"/>
        <v>-10.243399999999999</v>
      </c>
      <c r="W117" s="7">
        <v>37185</v>
      </c>
      <c r="X117">
        <v>3.84</v>
      </c>
      <c r="Y117" s="12">
        <v>0</v>
      </c>
      <c r="Z117" s="3">
        <f t="shared" si="14"/>
        <v>-1.5319199999999995</v>
      </c>
      <c r="AA117" s="7">
        <v>37216</v>
      </c>
      <c r="AB117">
        <v>4.9400000000000004</v>
      </c>
      <c r="AC117" s="12"/>
      <c r="AD117" s="3">
        <f t="shared" si="15"/>
        <v>7.9781000000000004</v>
      </c>
      <c r="AE117" s="7">
        <v>37246</v>
      </c>
      <c r="AF117">
        <v>7</v>
      </c>
      <c r="AG117" s="12"/>
      <c r="AH117" s="3">
        <f t="shared" si="16"/>
        <v>11.305</v>
      </c>
    </row>
    <row r="118" spans="2:34" x14ac:dyDescent="0.35">
      <c r="B118">
        <f t="shared" si="17"/>
        <v>2001</v>
      </c>
      <c r="C118" s="7">
        <v>37033</v>
      </c>
      <c r="D118">
        <v>38</v>
      </c>
      <c r="E118" s="12">
        <v>0</v>
      </c>
      <c r="F118" s="3">
        <f t="shared" si="9"/>
        <v>36.176000000000002</v>
      </c>
      <c r="G118" s="7">
        <v>37064</v>
      </c>
      <c r="H118">
        <v>15</v>
      </c>
      <c r="I118" s="12">
        <v>0</v>
      </c>
      <c r="J118" s="3">
        <f t="shared" si="10"/>
        <v>2.0949999999999989</v>
      </c>
      <c r="K118" s="7">
        <v>37094</v>
      </c>
      <c r="L118">
        <v>6.4</v>
      </c>
      <c r="M118" s="12">
        <v>0</v>
      </c>
      <c r="N118" s="3">
        <f t="shared" si="11"/>
        <v>-11.593199999999998</v>
      </c>
      <c r="O118" s="7">
        <v>37125</v>
      </c>
      <c r="P118">
        <v>2.1</v>
      </c>
      <c r="Q118" s="12">
        <v>0</v>
      </c>
      <c r="R118" s="3">
        <f t="shared" si="12"/>
        <v>-14.992300000000002</v>
      </c>
      <c r="S118" s="7">
        <v>37156</v>
      </c>
      <c r="T118">
        <v>4.5</v>
      </c>
      <c r="U118" s="12">
        <v>0.64</v>
      </c>
      <c r="V118" s="3">
        <f t="shared" si="13"/>
        <v>82.692499999999995</v>
      </c>
      <c r="W118" s="7">
        <v>37186</v>
      </c>
      <c r="X118">
        <v>3.89</v>
      </c>
      <c r="Y118" s="12">
        <v>0</v>
      </c>
      <c r="Z118" s="3">
        <f t="shared" si="14"/>
        <v>-1.4600699999999991</v>
      </c>
      <c r="AA118" s="7">
        <v>37217</v>
      </c>
      <c r="AB118">
        <v>4.5599999999999996</v>
      </c>
      <c r="AC118" s="12"/>
      <c r="AD118" s="3">
        <f t="shared" si="15"/>
        <v>7.3643999999999989</v>
      </c>
      <c r="AE118" s="7">
        <v>37247</v>
      </c>
      <c r="AF118">
        <v>6.5</v>
      </c>
      <c r="AG118" s="12"/>
      <c r="AH118" s="3">
        <f t="shared" si="16"/>
        <v>10.4975</v>
      </c>
    </row>
    <row r="119" spans="2:34" x14ac:dyDescent="0.35">
      <c r="B119">
        <f t="shared" si="17"/>
        <v>2001</v>
      </c>
      <c r="C119" s="7">
        <v>37034</v>
      </c>
      <c r="D119">
        <v>33</v>
      </c>
      <c r="E119" s="12">
        <v>0</v>
      </c>
      <c r="F119" s="3">
        <f t="shared" si="9"/>
        <v>28.991</v>
      </c>
      <c r="G119" s="7">
        <v>37065</v>
      </c>
      <c r="H119">
        <v>15</v>
      </c>
      <c r="I119" s="12">
        <v>0</v>
      </c>
      <c r="J119" s="3">
        <f t="shared" si="10"/>
        <v>2.0949999999999989</v>
      </c>
      <c r="K119" s="7">
        <v>37095</v>
      </c>
      <c r="L119">
        <v>5.4</v>
      </c>
      <c r="M119" s="12">
        <v>0</v>
      </c>
      <c r="N119" s="3">
        <f t="shared" si="11"/>
        <v>-13.030199999999997</v>
      </c>
      <c r="O119" s="7">
        <v>37126</v>
      </c>
      <c r="P119">
        <v>2</v>
      </c>
      <c r="Q119" s="12">
        <v>0</v>
      </c>
      <c r="R119" s="3">
        <f t="shared" si="12"/>
        <v>-15.136000000000001</v>
      </c>
      <c r="S119" s="7">
        <v>37157</v>
      </c>
      <c r="T119">
        <v>2.9</v>
      </c>
      <c r="U119" s="12">
        <v>0.16</v>
      </c>
      <c r="V119" s="3">
        <f t="shared" si="13"/>
        <v>13.601299999999998</v>
      </c>
      <c r="W119" s="7">
        <v>37187</v>
      </c>
      <c r="X119">
        <v>3.84</v>
      </c>
      <c r="Y119" s="12">
        <v>0</v>
      </c>
      <c r="Z119" s="3">
        <f t="shared" si="14"/>
        <v>-1.5319199999999995</v>
      </c>
      <c r="AA119" s="7">
        <v>37218</v>
      </c>
      <c r="AB119">
        <v>4.42</v>
      </c>
      <c r="AC119" s="12"/>
      <c r="AD119" s="3">
        <f t="shared" si="15"/>
        <v>7.1383000000000001</v>
      </c>
      <c r="AE119" s="7">
        <v>37248</v>
      </c>
      <c r="AF119">
        <v>6.2</v>
      </c>
      <c r="AG119" s="12"/>
      <c r="AH119" s="3">
        <f t="shared" si="16"/>
        <v>10.013</v>
      </c>
    </row>
    <row r="120" spans="2:34" x14ac:dyDescent="0.35">
      <c r="B120">
        <f t="shared" si="17"/>
        <v>2001</v>
      </c>
      <c r="C120" s="7">
        <v>37035</v>
      </c>
      <c r="D120">
        <v>29</v>
      </c>
      <c r="E120" s="12">
        <v>0</v>
      </c>
      <c r="F120" s="3">
        <f t="shared" si="9"/>
        <v>23.243000000000002</v>
      </c>
      <c r="G120" s="7">
        <v>37066</v>
      </c>
      <c r="H120">
        <v>15</v>
      </c>
      <c r="I120" s="12">
        <v>0.11</v>
      </c>
      <c r="J120" s="3">
        <f t="shared" si="10"/>
        <v>17.401499999999999</v>
      </c>
      <c r="K120" s="7">
        <v>37096</v>
      </c>
      <c r="L120">
        <v>4.3</v>
      </c>
      <c r="M120" s="12">
        <v>0</v>
      </c>
      <c r="N120" s="3">
        <f t="shared" si="11"/>
        <v>-14.610899999999999</v>
      </c>
      <c r="O120" s="7">
        <v>37127</v>
      </c>
      <c r="P120">
        <v>1.8</v>
      </c>
      <c r="Q120" s="12">
        <v>0</v>
      </c>
      <c r="R120" s="3">
        <f t="shared" si="12"/>
        <v>-15.423400000000001</v>
      </c>
      <c r="S120" s="7">
        <v>37158</v>
      </c>
      <c r="T120">
        <v>2.1</v>
      </c>
      <c r="U120" s="12">
        <v>0</v>
      </c>
      <c r="V120" s="3">
        <f t="shared" si="13"/>
        <v>-9.8123000000000005</v>
      </c>
      <c r="W120" s="7">
        <v>37188</v>
      </c>
      <c r="X120">
        <v>3.87</v>
      </c>
      <c r="Y120" s="12">
        <v>0.1</v>
      </c>
      <c r="Z120" s="3">
        <f t="shared" si="14"/>
        <v>12.42619</v>
      </c>
      <c r="AA120" s="7">
        <v>37219</v>
      </c>
      <c r="AB120">
        <v>4.4000000000000004</v>
      </c>
      <c r="AC120" s="12"/>
      <c r="AD120" s="3">
        <f t="shared" si="15"/>
        <v>7.1060000000000008</v>
      </c>
      <c r="AE120" s="7">
        <v>37249</v>
      </c>
      <c r="AF120">
        <v>7.06</v>
      </c>
      <c r="AG120" s="12"/>
      <c r="AH120" s="3">
        <f t="shared" si="16"/>
        <v>11.401899999999999</v>
      </c>
    </row>
    <row r="121" spans="2:34" x14ac:dyDescent="0.35">
      <c r="B121">
        <f t="shared" si="17"/>
        <v>2001</v>
      </c>
      <c r="C121" s="7">
        <v>37036</v>
      </c>
      <c r="D121">
        <v>26</v>
      </c>
      <c r="E121" s="12">
        <v>0</v>
      </c>
      <c r="F121" s="3">
        <f t="shared" si="9"/>
        <v>18.932000000000002</v>
      </c>
      <c r="G121" s="7">
        <v>37067</v>
      </c>
      <c r="H121">
        <v>15</v>
      </c>
      <c r="I121" s="12">
        <v>0.03</v>
      </c>
      <c r="J121" s="3">
        <f t="shared" si="10"/>
        <v>6.269499999999999</v>
      </c>
      <c r="K121" s="7">
        <v>37097</v>
      </c>
      <c r="L121">
        <v>3.6</v>
      </c>
      <c r="M121" s="12">
        <v>7.0000000000000007E-2</v>
      </c>
      <c r="N121" s="3">
        <f t="shared" si="11"/>
        <v>-5.876299999999997</v>
      </c>
      <c r="O121" s="7">
        <v>37128</v>
      </c>
      <c r="P121">
        <v>1.7</v>
      </c>
      <c r="Q121" s="12">
        <v>0</v>
      </c>
      <c r="R121" s="3">
        <f t="shared" si="12"/>
        <v>-15.567100000000002</v>
      </c>
      <c r="S121" s="7">
        <v>37159</v>
      </c>
      <c r="T121">
        <v>2.1</v>
      </c>
      <c r="U121" s="12">
        <v>0</v>
      </c>
      <c r="V121" s="3">
        <f t="shared" si="13"/>
        <v>-9.8123000000000005</v>
      </c>
      <c r="W121" s="7">
        <v>37189</v>
      </c>
      <c r="X121">
        <v>4.46</v>
      </c>
      <c r="Y121" s="12">
        <v>0.05</v>
      </c>
      <c r="Z121" s="3">
        <f t="shared" si="14"/>
        <v>6.3165199999999997</v>
      </c>
      <c r="AA121" s="7">
        <v>37220</v>
      </c>
      <c r="AB121">
        <v>4.1900000000000004</v>
      </c>
      <c r="AC121" s="12"/>
      <c r="AD121" s="3">
        <f t="shared" si="15"/>
        <v>6.7668500000000007</v>
      </c>
      <c r="AE121" s="7">
        <v>37250</v>
      </c>
      <c r="AF121">
        <v>23.7</v>
      </c>
      <c r="AG121" s="12"/>
      <c r="AH121" s="3">
        <f t="shared" si="16"/>
        <v>38.275500000000001</v>
      </c>
    </row>
    <row r="122" spans="2:34" x14ac:dyDescent="0.35">
      <c r="B122">
        <f t="shared" si="17"/>
        <v>2001</v>
      </c>
      <c r="C122" s="7">
        <v>37037</v>
      </c>
      <c r="D122">
        <v>23</v>
      </c>
      <c r="E122" s="12">
        <v>0</v>
      </c>
      <c r="F122" s="3">
        <f t="shared" si="9"/>
        <v>14.621000000000002</v>
      </c>
      <c r="G122" s="7">
        <v>37068</v>
      </c>
      <c r="H122">
        <v>14</v>
      </c>
      <c r="I122" s="12">
        <v>0</v>
      </c>
      <c r="J122" s="3">
        <f t="shared" si="10"/>
        <v>0.65800000000000125</v>
      </c>
      <c r="K122" s="7">
        <v>37098</v>
      </c>
      <c r="L122">
        <v>3.2</v>
      </c>
      <c r="M122" s="12">
        <v>0</v>
      </c>
      <c r="N122" s="3">
        <f t="shared" si="11"/>
        <v>-16.191599999999998</v>
      </c>
      <c r="O122" s="7">
        <v>37129</v>
      </c>
      <c r="P122">
        <v>1.7</v>
      </c>
      <c r="Q122" s="12">
        <v>0</v>
      </c>
      <c r="R122" s="3">
        <f t="shared" si="12"/>
        <v>-15.567100000000002</v>
      </c>
      <c r="S122" s="7">
        <v>37160</v>
      </c>
      <c r="T122">
        <v>11</v>
      </c>
      <c r="U122" s="12">
        <v>1.83</v>
      </c>
      <c r="V122" s="3">
        <f t="shared" si="13"/>
        <v>257.62150000000003</v>
      </c>
      <c r="W122" s="7">
        <v>37190</v>
      </c>
      <c r="X122">
        <v>4.63</v>
      </c>
      <c r="Y122" s="12">
        <v>0.1</v>
      </c>
      <c r="Z122" s="3">
        <f t="shared" si="14"/>
        <v>13.51831</v>
      </c>
      <c r="AA122" s="7">
        <v>37221</v>
      </c>
      <c r="AB122">
        <v>4.04</v>
      </c>
      <c r="AC122" s="12"/>
      <c r="AD122" s="3">
        <f t="shared" si="15"/>
        <v>6.5246000000000004</v>
      </c>
      <c r="AE122" s="7">
        <v>37251</v>
      </c>
      <c r="AF122">
        <v>22</v>
      </c>
      <c r="AG122" s="12"/>
      <c r="AH122" s="3">
        <f t="shared" si="16"/>
        <v>35.53</v>
      </c>
    </row>
    <row r="123" spans="2:34" x14ac:dyDescent="0.35">
      <c r="B123">
        <f t="shared" si="17"/>
        <v>2001</v>
      </c>
      <c r="C123" s="7">
        <v>37038</v>
      </c>
      <c r="D123">
        <v>22</v>
      </c>
      <c r="E123" s="12">
        <v>0</v>
      </c>
      <c r="F123" s="3">
        <f t="shared" si="9"/>
        <v>13.184000000000001</v>
      </c>
      <c r="G123" s="7">
        <v>37069</v>
      </c>
      <c r="H123">
        <v>12</v>
      </c>
      <c r="I123" s="12">
        <v>0</v>
      </c>
      <c r="J123" s="3">
        <f t="shared" si="10"/>
        <v>-2.2160000000000011</v>
      </c>
      <c r="K123" s="7">
        <v>37099</v>
      </c>
      <c r="L123">
        <v>3.2</v>
      </c>
      <c r="M123" s="12">
        <v>0</v>
      </c>
      <c r="N123" s="3">
        <f t="shared" si="11"/>
        <v>-16.191599999999998</v>
      </c>
      <c r="O123" s="7">
        <v>37130</v>
      </c>
      <c r="P123">
        <v>2</v>
      </c>
      <c r="Q123" s="12">
        <v>0</v>
      </c>
      <c r="R123" s="3">
        <f t="shared" si="12"/>
        <v>-15.136000000000001</v>
      </c>
      <c r="S123" s="7">
        <v>37161</v>
      </c>
      <c r="T123">
        <v>5.9</v>
      </c>
      <c r="U123" s="12">
        <v>0</v>
      </c>
      <c r="V123" s="3">
        <f t="shared" si="13"/>
        <v>-4.3516999999999992</v>
      </c>
      <c r="W123" s="7">
        <v>37191</v>
      </c>
      <c r="X123">
        <v>4.7300000000000004</v>
      </c>
      <c r="Y123" s="12">
        <v>0.02</v>
      </c>
      <c r="Z123" s="3">
        <f t="shared" si="14"/>
        <v>2.5300100000000012</v>
      </c>
      <c r="AA123" s="7">
        <v>37222</v>
      </c>
      <c r="AB123">
        <v>4.13</v>
      </c>
      <c r="AC123" s="12"/>
      <c r="AD123" s="3">
        <f t="shared" si="15"/>
        <v>6.66995</v>
      </c>
      <c r="AE123" s="7">
        <v>37252</v>
      </c>
      <c r="AF123">
        <v>21</v>
      </c>
      <c r="AG123" s="12"/>
      <c r="AH123" s="3">
        <f t="shared" si="16"/>
        <v>33.914999999999999</v>
      </c>
    </row>
    <row r="124" spans="2:34" x14ac:dyDescent="0.35">
      <c r="B124">
        <f t="shared" si="17"/>
        <v>2001</v>
      </c>
      <c r="C124" s="7">
        <v>37039</v>
      </c>
      <c r="D124">
        <v>22</v>
      </c>
      <c r="E124" s="12">
        <v>0.25</v>
      </c>
      <c r="F124" s="3">
        <f t="shared" si="9"/>
        <v>47.971500000000006</v>
      </c>
      <c r="G124" s="7">
        <v>37070</v>
      </c>
      <c r="H124">
        <v>12</v>
      </c>
      <c r="I124" s="12">
        <v>0</v>
      </c>
      <c r="J124" s="3">
        <f t="shared" si="10"/>
        <v>-2.2160000000000011</v>
      </c>
      <c r="K124" s="7">
        <v>37100</v>
      </c>
      <c r="L124">
        <v>3.2</v>
      </c>
      <c r="M124" s="12">
        <v>0</v>
      </c>
      <c r="N124" s="3">
        <f t="shared" si="11"/>
        <v>-16.191599999999998</v>
      </c>
      <c r="O124" s="7">
        <v>37131</v>
      </c>
      <c r="P124">
        <v>2.2999999999999998</v>
      </c>
      <c r="Q124" s="12">
        <v>0</v>
      </c>
      <c r="R124" s="3">
        <f t="shared" si="12"/>
        <v>-14.704900000000002</v>
      </c>
      <c r="S124" s="7">
        <v>37162</v>
      </c>
      <c r="T124">
        <v>4.7</v>
      </c>
      <c r="U124" s="12">
        <v>0</v>
      </c>
      <c r="V124" s="3">
        <f t="shared" si="13"/>
        <v>-6.0760999999999994</v>
      </c>
      <c r="W124" s="7">
        <v>37192</v>
      </c>
      <c r="X124">
        <v>4.37</v>
      </c>
      <c r="Y124" s="12">
        <v>0</v>
      </c>
      <c r="Z124" s="3">
        <f t="shared" si="14"/>
        <v>-0.77030999999999938</v>
      </c>
      <c r="AA124" s="7">
        <v>37223</v>
      </c>
      <c r="AB124">
        <v>4.2</v>
      </c>
      <c r="AC124" s="12"/>
      <c r="AD124" s="3">
        <f t="shared" si="15"/>
        <v>6.7830000000000004</v>
      </c>
      <c r="AE124" s="7">
        <v>37253</v>
      </c>
      <c r="AF124">
        <v>18.899999999999999</v>
      </c>
      <c r="AG124" s="12"/>
      <c r="AH124" s="3">
        <f t="shared" si="16"/>
        <v>30.523499999999999</v>
      </c>
    </row>
    <row r="125" spans="2:34" x14ac:dyDescent="0.35">
      <c r="B125">
        <f t="shared" si="17"/>
        <v>2001</v>
      </c>
      <c r="C125" s="7">
        <v>37040</v>
      </c>
      <c r="D125">
        <v>27</v>
      </c>
      <c r="E125" s="12">
        <v>0.4</v>
      </c>
      <c r="F125" s="3">
        <f t="shared" si="9"/>
        <v>76.028999999999996</v>
      </c>
      <c r="G125" s="7">
        <v>37071</v>
      </c>
      <c r="H125">
        <v>11</v>
      </c>
      <c r="I125" s="12">
        <v>0</v>
      </c>
      <c r="J125" s="3">
        <f t="shared" si="10"/>
        <v>-3.6530000000000005</v>
      </c>
      <c r="K125" s="7">
        <v>37101</v>
      </c>
      <c r="L125">
        <v>3.1</v>
      </c>
      <c r="M125" s="12">
        <v>0</v>
      </c>
      <c r="N125" s="3">
        <f t="shared" si="11"/>
        <v>-16.3353</v>
      </c>
      <c r="O125" s="7">
        <v>37132</v>
      </c>
      <c r="P125">
        <v>2.5</v>
      </c>
      <c r="Q125" s="12">
        <v>0.23</v>
      </c>
      <c r="R125" s="3">
        <f t="shared" si="12"/>
        <v>17.587</v>
      </c>
      <c r="S125" s="7">
        <v>37163</v>
      </c>
      <c r="T125">
        <v>4</v>
      </c>
      <c r="U125" s="12">
        <v>0</v>
      </c>
      <c r="V125" s="3">
        <f t="shared" si="13"/>
        <v>-7.0819999999999999</v>
      </c>
      <c r="W125" s="7">
        <v>37193</v>
      </c>
      <c r="X125">
        <v>4.5</v>
      </c>
      <c r="Y125" s="12">
        <v>0</v>
      </c>
      <c r="Z125" s="3">
        <f t="shared" si="14"/>
        <v>-0.58349999999999991</v>
      </c>
      <c r="AA125" s="7">
        <v>37224</v>
      </c>
      <c r="AB125">
        <v>4.28</v>
      </c>
      <c r="AC125" s="12"/>
      <c r="AD125" s="3">
        <f t="shared" si="15"/>
        <v>6.9122000000000003</v>
      </c>
      <c r="AE125" s="7">
        <v>37254</v>
      </c>
      <c r="AF125">
        <v>16.600000000000001</v>
      </c>
      <c r="AG125" s="12"/>
      <c r="AH125" s="3">
        <f t="shared" si="16"/>
        <v>26.809000000000001</v>
      </c>
    </row>
    <row r="126" spans="2:34" x14ac:dyDescent="0.35">
      <c r="B126">
        <f t="shared" si="17"/>
        <v>2001</v>
      </c>
      <c r="C126" s="7">
        <v>37041</v>
      </c>
      <c r="D126">
        <v>25</v>
      </c>
      <c r="E126" s="12">
        <v>0</v>
      </c>
      <c r="F126" s="3">
        <f t="shared" si="9"/>
        <v>17.495000000000005</v>
      </c>
      <c r="G126" s="7">
        <v>37072</v>
      </c>
      <c r="H126">
        <v>9.8000000000000007</v>
      </c>
      <c r="I126" s="12">
        <v>0</v>
      </c>
      <c r="J126" s="3">
        <f t="shared" si="10"/>
        <v>-5.3773999999999997</v>
      </c>
      <c r="K126" s="7">
        <v>37102</v>
      </c>
      <c r="L126">
        <v>3</v>
      </c>
      <c r="M126" s="12">
        <v>0</v>
      </c>
      <c r="N126" s="3">
        <f t="shared" si="11"/>
        <v>-16.478999999999999</v>
      </c>
      <c r="O126" s="7">
        <v>37133</v>
      </c>
      <c r="P126">
        <v>2.1</v>
      </c>
      <c r="Q126" s="12">
        <v>0</v>
      </c>
      <c r="R126" s="3">
        <f t="shared" si="12"/>
        <v>-14.992300000000002</v>
      </c>
      <c r="S126" s="7">
        <v>37164</v>
      </c>
      <c r="T126">
        <v>3.5</v>
      </c>
      <c r="U126" s="12">
        <v>0</v>
      </c>
      <c r="V126" s="3">
        <f t="shared" si="13"/>
        <v>-7.8004999999999995</v>
      </c>
      <c r="W126" s="7">
        <v>37194</v>
      </c>
      <c r="X126">
        <v>4.2</v>
      </c>
      <c r="Y126" s="12">
        <v>0</v>
      </c>
      <c r="Z126" s="3">
        <f t="shared" si="14"/>
        <v>-1.0145999999999997</v>
      </c>
      <c r="AA126" s="7">
        <v>37225</v>
      </c>
      <c r="AB126">
        <v>7.96</v>
      </c>
      <c r="AC126" s="12"/>
      <c r="AD126" s="3">
        <f t="shared" si="15"/>
        <v>12.855399999999999</v>
      </c>
      <c r="AE126" s="7">
        <v>37255</v>
      </c>
      <c r="AF126">
        <v>14.3</v>
      </c>
      <c r="AG126" s="12"/>
      <c r="AH126" s="3">
        <f t="shared" si="16"/>
        <v>23.0945</v>
      </c>
    </row>
    <row r="127" spans="2:34" x14ac:dyDescent="0.35">
      <c r="B127">
        <f t="shared" si="17"/>
        <v>2001</v>
      </c>
      <c r="C127" s="7">
        <v>37042</v>
      </c>
      <c r="D127">
        <v>23</v>
      </c>
      <c r="E127" s="12">
        <v>0</v>
      </c>
      <c r="F127" s="3">
        <f t="shared" si="9"/>
        <v>14.621000000000002</v>
      </c>
      <c r="G127" s="6"/>
      <c r="J127" s="3" t="str">
        <f t="shared" si="10"/>
        <v/>
      </c>
      <c r="K127" s="7">
        <v>37103</v>
      </c>
      <c r="L127">
        <v>2.7</v>
      </c>
      <c r="M127" s="12">
        <v>0</v>
      </c>
      <c r="N127" s="3">
        <f t="shared" si="11"/>
        <v>-16.9101</v>
      </c>
      <c r="O127" s="7">
        <v>37134</v>
      </c>
      <c r="P127">
        <v>1.9</v>
      </c>
      <c r="Q127" s="12">
        <v>0</v>
      </c>
      <c r="R127" s="3">
        <f t="shared" si="12"/>
        <v>-15.279700000000002</v>
      </c>
      <c r="S127" s="6"/>
      <c r="V127" s="3" t="str">
        <f t="shared" si="13"/>
        <v/>
      </c>
      <c r="W127" s="7">
        <v>37195</v>
      </c>
      <c r="X127">
        <v>4.12</v>
      </c>
      <c r="Y127" s="12">
        <v>0</v>
      </c>
      <c r="Z127" s="3">
        <f t="shared" si="14"/>
        <v>-1.1295599999999997</v>
      </c>
      <c r="AA127" s="6"/>
      <c r="AD127" s="3" t="str">
        <f t="shared" si="15"/>
        <v/>
      </c>
      <c r="AE127" s="7">
        <v>37256</v>
      </c>
      <c r="AF127">
        <v>12.5</v>
      </c>
      <c r="AG127" s="12"/>
      <c r="AH127" s="3">
        <f t="shared" si="16"/>
        <v>20.1875</v>
      </c>
    </row>
    <row r="128" spans="2:34" x14ac:dyDescent="0.35">
      <c r="B128">
        <f t="shared" si="17"/>
        <v>2002</v>
      </c>
      <c r="C128" s="7">
        <v>37377</v>
      </c>
      <c r="D128">
        <v>106</v>
      </c>
      <c r="E128" s="12">
        <v>0.05</v>
      </c>
      <c r="F128" s="3">
        <f t="shared" si="9"/>
        <v>140.84950000000001</v>
      </c>
      <c r="G128" s="7">
        <v>37408</v>
      </c>
      <c r="H128">
        <v>22.5</v>
      </c>
      <c r="I128" s="12">
        <v>0.17</v>
      </c>
      <c r="J128" s="3">
        <f t="shared" si="10"/>
        <v>36.528000000000006</v>
      </c>
      <c r="K128" s="7">
        <v>37438</v>
      </c>
      <c r="L128">
        <v>12.5</v>
      </c>
      <c r="M128" s="12">
        <v>0.1</v>
      </c>
      <c r="N128" s="3">
        <f t="shared" si="11"/>
        <v>11.087500000000002</v>
      </c>
      <c r="O128" s="7">
        <v>37469</v>
      </c>
      <c r="P128">
        <v>6.7</v>
      </c>
      <c r="Q128" s="12">
        <v>0</v>
      </c>
      <c r="R128" s="3">
        <f t="shared" si="12"/>
        <v>-8.3821000000000012</v>
      </c>
      <c r="S128" s="7">
        <v>37500</v>
      </c>
      <c r="T128">
        <v>3.43</v>
      </c>
      <c r="U128" s="12">
        <v>0</v>
      </c>
      <c r="V128" s="3">
        <f t="shared" si="13"/>
        <v>-7.9010899999999999</v>
      </c>
      <c r="W128" s="7">
        <v>37530</v>
      </c>
      <c r="X128">
        <v>3.58</v>
      </c>
      <c r="Y128" s="12">
        <v>0</v>
      </c>
      <c r="Z128" s="3">
        <f t="shared" si="14"/>
        <v>-1.9055399999999993</v>
      </c>
      <c r="AA128" s="7">
        <v>37561</v>
      </c>
      <c r="AB128">
        <v>6.88</v>
      </c>
      <c r="AC128" s="12"/>
      <c r="AD128" s="3">
        <f t="shared" si="15"/>
        <v>11.1112</v>
      </c>
      <c r="AE128" s="7">
        <v>37591</v>
      </c>
      <c r="AF128">
        <v>34.6</v>
      </c>
      <c r="AG128" s="12"/>
      <c r="AH128" s="3">
        <f t="shared" si="16"/>
        <v>55.879000000000005</v>
      </c>
    </row>
    <row r="129" spans="2:34" x14ac:dyDescent="0.35">
      <c r="B129">
        <f t="shared" si="17"/>
        <v>2002</v>
      </c>
      <c r="C129" s="7">
        <v>37378</v>
      </c>
      <c r="D129">
        <v>114</v>
      </c>
      <c r="E129" s="12">
        <v>0.05</v>
      </c>
      <c r="F129" s="3">
        <f t="shared" si="9"/>
        <v>152.34550000000002</v>
      </c>
      <c r="G129" s="7">
        <v>37409</v>
      </c>
      <c r="H129">
        <v>22.7</v>
      </c>
      <c r="I129" s="12">
        <v>0.16</v>
      </c>
      <c r="J129" s="3">
        <f t="shared" si="10"/>
        <v>35.423900000000003</v>
      </c>
      <c r="K129" s="7">
        <v>37439</v>
      </c>
      <c r="L129">
        <v>18.7</v>
      </c>
      <c r="M129" s="12">
        <v>0</v>
      </c>
      <c r="N129" s="3">
        <f t="shared" si="11"/>
        <v>6.081900000000001</v>
      </c>
      <c r="O129" s="7">
        <v>37470</v>
      </c>
      <c r="P129">
        <v>6.05</v>
      </c>
      <c r="Q129" s="12">
        <v>0</v>
      </c>
      <c r="R129" s="3">
        <f t="shared" si="12"/>
        <v>-9.3161500000000022</v>
      </c>
      <c r="S129" s="7">
        <v>37501</v>
      </c>
      <c r="T129">
        <v>3.27</v>
      </c>
      <c r="U129" s="12">
        <v>0</v>
      </c>
      <c r="V129" s="3">
        <f t="shared" si="13"/>
        <v>-8.1310099999999998</v>
      </c>
      <c r="W129" s="7">
        <v>37531</v>
      </c>
      <c r="X129">
        <v>3.28</v>
      </c>
      <c r="Y129" s="12">
        <v>0</v>
      </c>
      <c r="Z129" s="3">
        <f t="shared" si="14"/>
        <v>-2.3366400000000001</v>
      </c>
      <c r="AA129" s="7">
        <v>37562</v>
      </c>
      <c r="AB129">
        <v>7.05</v>
      </c>
      <c r="AC129" s="12"/>
      <c r="AD129" s="3">
        <f t="shared" si="15"/>
        <v>11.38575</v>
      </c>
      <c r="AE129" s="7">
        <v>37592</v>
      </c>
      <c r="AF129">
        <v>31</v>
      </c>
      <c r="AG129" s="12"/>
      <c r="AH129" s="3">
        <f t="shared" si="16"/>
        <v>50.064999999999998</v>
      </c>
    </row>
    <row r="130" spans="2:34" x14ac:dyDescent="0.35">
      <c r="B130">
        <f t="shared" si="17"/>
        <v>2002</v>
      </c>
      <c r="C130" s="7">
        <v>37379</v>
      </c>
      <c r="D130">
        <v>126</v>
      </c>
      <c r="E130" s="12">
        <v>0.45</v>
      </c>
      <c r="F130" s="3">
        <f t="shared" si="9"/>
        <v>225.24950000000001</v>
      </c>
      <c r="G130" s="7">
        <v>37410</v>
      </c>
      <c r="H130">
        <v>21.9</v>
      </c>
      <c r="I130" s="12">
        <v>0</v>
      </c>
      <c r="J130" s="3">
        <f t="shared" si="10"/>
        <v>12.010299999999997</v>
      </c>
      <c r="K130" s="7">
        <v>37440</v>
      </c>
      <c r="L130">
        <v>19.100000000000001</v>
      </c>
      <c r="M130" s="12">
        <v>0.7</v>
      </c>
      <c r="N130" s="3">
        <f t="shared" si="11"/>
        <v>104.0617</v>
      </c>
      <c r="O130" s="7">
        <v>37471</v>
      </c>
      <c r="P130">
        <v>6.38</v>
      </c>
      <c r="Q130" s="12">
        <v>0</v>
      </c>
      <c r="R130" s="3">
        <f t="shared" si="12"/>
        <v>-8.841940000000001</v>
      </c>
      <c r="S130" s="7">
        <v>37502</v>
      </c>
      <c r="T130">
        <v>3.51</v>
      </c>
      <c r="U130" s="12">
        <v>0.05</v>
      </c>
      <c r="V130" s="3">
        <f t="shared" si="13"/>
        <v>-0.82863000000000042</v>
      </c>
      <c r="W130" s="7">
        <v>37532</v>
      </c>
      <c r="X130">
        <v>3.26</v>
      </c>
      <c r="Y130" s="12">
        <v>0.19</v>
      </c>
      <c r="Z130" s="3">
        <f t="shared" si="14"/>
        <v>24.073120000000003</v>
      </c>
      <c r="AA130" s="7">
        <v>37563</v>
      </c>
      <c r="AB130">
        <v>6.48</v>
      </c>
      <c r="AC130" s="12"/>
      <c r="AD130" s="3">
        <f t="shared" si="15"/>
        <v>10.465200000000001</v>
      </c>
      <c r="AE130" s="7">
        <v>37593</v>
      </c>
      <c r="AF130">
        <v>28.3</v>
      </c>
      <c r="AG130" s="12"/>
      <c r="AH130" s="3">
        <f t="shared" si="16"/>
        <v>45.704500000000003</v>
      </c>
    </row>
    <row r="131" spans="2:34" x14ac:dyDescent="0.35">
      <c r="B131">
        <f t="shared" si="17"/>
        <v>2002</v>
      </c>
      <c r="C131" s="7">
        <v>37380</v>
      </c>
      <c r="D131">
        <v>119</v>
      </c>
      <c r="E131" s="12">
        <v>0.16</v>
      </c>
      <c r="F131" s="3">
        <f t="shared" si="9"/>
        <v>174.83700000000002</v>
      </c>
      <c r="G131" s="7">
        <v>37411</v>
      </c>
      <c r="H131">
        <v>19.8</v>
      </c>
      <c r="I131" s="12">
        <v>0</v>
      </c>
      <c r="J131" s="3">
        <f t="shared" si="10"/>
        <v>8.992600000000003</v>
      </c>
      <c r="K131" s="7">
        <v>37441</v>
      </c>
      <c r="L131">
        <v>17.8</v>
      </c>
      <c r="M131" s="12">
        <v>0.11</v>
      </c>
      <c r="N131" s="3">
        <f t="shared" si="11"/>
        <v>20.095100000000002</v>
      </c>
      <c r="O131" s="7">
        <v>37472</v>
      </c>
      <c r="P131">
        <v>6.7</v>
      </c>
      <c r="Q131" s="12">
        <v>0</v>
      </c>
      <c r="R131" s="3">
        <f t="shared" si="12"/>
        <v>-8.3821000000000012</v>
      </c>
      <c r="S131" s="7">
        <v>37503</v>
      </c>
      <c r="T131">
        <v>4.7</v>
      </c>
      <c r="U131" s="12">
        <v>0.64</v>
      </c>
      <c r="V131" s="3">
        <f t="shared" si="13"/>
        <v>82.979900000000001</v>
      </c>
      <c r="W131" s="7">
        <v>37533</v>
      </c>
      <c r="X131">
        <v>2.85</v>
      </c>
      <c r="Y131" s="12">
        <v>0.06</v>
      </c>
      <c r="Z131" s="3">
        <f t="shared" si="14"/>
        <v>5.3944500000000009</v>
      </c>
      <c r="AA131" s="7">
        <v>37564</v>
      </c>
      <c r="AB131">
        <v>5.37</v>
      </c>
      <c r="AC131" s="12"/>
      <c r="AD131" s="3">
        <f t="shared" si="15"/>
        <v>8.6725499999999993</v>
      </c>
      <c r="AE131" s="7">
        <v>37594</v>
      </c>
      <c r="AF131">
        <v>26.1</v>
      </c>
      <c r="AG131" s="12"/>
      <c r="AH131" s="3">
        <f t="shared" si="16"/>
        <v>42.151499999999999</v>
      </c>
    </row>
    <row r="132" spans="2:34" x14ac:dyDescent="0.35">
      <c r="B132">
        <f t="shared" si="17"/>
        <v>2002</v>
      </c>
      <c r="C132" s="7">
        <v>37381</v>
      </c>
      <c r="D132">
        <v>94.9</v>
      </c>
      <c r="E132" s="12">
        <v>0</v>
      </c>
      <c r="F132" s="3">
        <f t="shared" ref="F132:F195" si="18">IF(ISBLANK(D132),"",(D132*F$3)+F$2+((E132/12)*GL_sqft)/Day_sec)</f>
        <v>117.94130000000001</v>
      </c>
      <c r="G132" s="7">
        <v>37412</v>
      </c>
      <c r="H132">
        <v>22</v>
      </c>
      <c r="I132" s="12">
        <v>0.02</v>
      </c>
      <c r="J132" s="3">
        <f t="shared" ref="J132:J195" si="19">IF(ISBLANK(H132),"",(H132*J$3)+J$2+((I132/12)*GL_sqft)/Day_sec)</f>
        <v>14.936999999999999</v>
      </c>
      <c r="K132" s="7">
        <v>37442</v>
      </c>
      <c r="L132">
        <v>22.4</v>
      </c>
      <c r="M132" s="12">
        <v>0.42</v>
      </c>
      <c r="N132" s="3">
        <f t="shared" ref="N132:N195" si="20">IF(ISBLANK(L132),"",(L132*N$3)+N$2+((M132/12)*GL_sqft)/Day_sec)</f>
        <v>69.841799999999992</v>
      </c>
      <c r="O132" s="7">
        <v>37473</v>
      </c>
      <c r="P132">
        <v>6.51</v>
      </c>
      <c r="Q132" s="12">
        <v>0</v>
      </c>
      <c r="R132" s="3">
        <f t="shared" ref="R132:R195" si="21">IF(ISBLANK(P132),"",(P132*R$3)+R$2+((Q132/12)*GL_sqft)/Day_sec)</f>
        <v>-8.6551300000000015</v>
      </c>
      <c r="S132" s="7">
        <v>37504</v>
      </c>
      <c r="T132">
        <v>4.3</v>
      </c>
      <c r="U132" s="12">
        <v>0.05</v>
      </c>
      <c r="V132" s="3">
        <f t="shared" ref="V132:V195" si="22">IF(ISBLANK(T132),"",(T132*V$3)+V$2+((U132/12)*GL_sqft)/Day_sec)</f>
        <v>0.30659999999999954</v>
      </c>
      <c r="W132" s="7">
        <v>37534</v>
      </c>
      <c r="X132">
        <v>3.08</v>
      </c>
      <c r="Y132" s="12">
        <v>0</v>
      </c>
      <c r="Z132" s="3">
        <f t="shared" ref="Z132:Z195" si="23">IF(ISBLANK(X132),"",(X132*Z$3)+Z$2+((Y132/12)*GL_sqft)/Day_sec)</f>
        <v>-2.6240399999999999</v>
      </c>
      <c r="AA132" s="7">
        <v>37565</v>
      </c>
      <c r="AB132">
        <v>5.59</v>
      </c>
      <c r="AC132" s="12"/>
      <c r="AD132" s="3">
        <f t="shared" ref="AD132:AD195" si="24">IF(ISBLANK(AB132),"",(AB132*AD$3)+AD$2+((AC132/12)*GL_sqft)/Day_sec)</f>
        <v>9.027849999999999</v>
      </c>
      <c r="AE132" s="7">
        <v>37595</v>
      </c>
      <c r="AF132">
        <v>24.4</v>
      </c>
      <c r="AG132" s="12"/>
      <c r="AH132" s="3">
        <f t="shared" ref="AH132:AH195" si="25">IF(ISBLANK(AF132),"",(AF132*AH$3)+AH$2+((AG132/12)*GL_sqft)/Day_sec)</f>
        <v>39.405999999999999</v>
      </c>
    </row>
    <row r="133" spans="2:34" x14ac:dyDescent="0.35">
      <c r="B133">
        <f t="shared" ref="B133:B196" si="26">YEAR(O133)</f>
        <v>2002</v>
      </c>
      <c r="C133" s="7">
        <v>37382</v>
      </c>
      <c r="D133">
        <v>81.599999999999994</v>
      </c>
      <c r="E133" s="12">
        <v>0</v>
      </c>
      <c r="F133" s="3">
        <f t="shared" si="18"/>
        <v>98.829199999999986</v>
      </c>
      <c r="G133" s="7">
        <v>37413</v>
      </c>
      <c r="H133">
        <v>25.8</v>
      </c>
      <c r="I133" s="12">
        <v>0.26</v>
      </c>
      <c r="J133" s="3">
        <f t="shared" si="19"/>
        <v>53.793600000000005</v>
      </c>
      <c r="K133" s="7">
        <v>37443</v>
      </c>
      <c r="L133">
        <v>19</v>
      </c>
      <c r="M133" s="12">
        <v>0</v>
      </c>
      <c r="N133" s="3">
        <f t="shared" si="20"/>
        <v>6.5130000000000017</v>
      </c>
      <c r="O133" s="7">
        <v>37474</v>
      </c>
      <c r="P133">
        <v>7.09</v>
      </c>
      <c r="Q133" s="12">
        <v>0</v>
      </c>
      <c r="R133" s="3">
        <f t="shared" si="21"/>
        <v>-7.821670000000001</v>
      </c>
      <c r="S133" s="7">
        <v>37505</v>
      </c>
      <c r="T133">
        <v>3.67</v>
      </c>
      <c r="U133" s="12">
        <v>0</v>
      </c>
      <c r="V133" s="3">
        <f t="shared" si="22"/>
        <v>-7.5562100000000001</v>
      </c>
      <c r="W133" s="7">
        <v>37535</v>
      </c>
      <c r="X133">
        <v>3.07</v>
      </c>
      <c r="Y133" s="12">
        <v>0.31</v>
      </c>
      <c r="Z133" s="3">
        <f t="shared" si="23"/>
        <v>40.498089999999998</v>
      </c>
      <c r="AA133" s="7">
        <v>37566</v>
      </c>
      <c r="AB133">
        <v>10.8</v>
      </c>
      <c r="AC133" s="12"/>
      <c r="AD133" s="3">
        <f t="shared" si="24"/>
        <v>17.442</v>
      </c>
      <c r="AE133" s="7">
        <v>37596</v>
      </c>
      <c r="AF133">
        <v>23</v>
      </c>
      <c r="AG133" s="12"/>
      <c r="AH133" s="3">
        <f t="shared" si="25"/>
        <v>37.145000000000003</v>
      </c>
    </row>
    <row r="134" spans="2:34" x14ac:dyDescent="0.35">
      <c r="B134">
        <f t="shared" si="26"/>
        <v>2002</v>
      </c>
      <c r="C134" s="7">
        <v>37383</v>
      </c>
      <c r="D134">
        <v>66.8</v>
      </c>
      <c r="E134" s="12">
        <v>0</v>
      </c>
      <c r="F134" s="3">
        <f t="shared" si="18"/>
        <v>77.561599999999999</v>
      </c>
      <c r="G134" s="7">
        <v>37414</v>
      </c>
      <c r="H134">
        <v>25.7</v>
      </c>
      <c r="I134" s="12">
        <v>0.33</v>
      </c>
      <c r="J134" s="3">
        <f t="shared" si="19"/>
        <v>63.3904</v>
      </c>
      <c r="K134" s="7">
        <v>37444</v>
      </c>
      <c r="L134">
        <v>17.7</v>
      </c>
      <c r="M134" s="12">
        <v>0.14000000000000001</v>
      </c>
      <c r="N134" s="3">
        <f t="shared" si="20"/>
        <v>24.125900000000001</v>
      </c>
      <c r="O134" s="7">
        <v>37475</v>
      </c>
      <c r="P134">
        <v>8.89</v>
      </c>
      <c r="Q134" s="12">
        <v>0.04</v>
      </c>
      <c r="R134" s="3">
        <f t="shared" si="21"/>
        <v>0.3309299999999995</v>
      </c>
      <c r="S134" s="7">
        <v>37506</v>
      </c>
      <c r="T134">
        <v>3.34</v>
      </c>
      <c r="U134" s="12">
        <v>0</v>
      </c>
      <c r="V134" s="3">
        <f t="shared" si="22"/>
        <v>-8.0304199999999994</v>
      </c>
      <c r="W134" s="7">
        <v>37536</v>
      </c>
      <c r="X134">
        <v>3.01</v>
      </c>
      <c r="Y134" s="12">
        <v>0</v>
      </c>
      <c r="Z134" s="3">
        <f t="shared" si="23"/>
        <v>-2.7246300000000003</v>
      </c>
      <c r="AA134" s="7">
        <v>37567</v>
      </c>
      <c r="AB134">
        <v>24.5</v>
      </c>
      <c r="AC134" s="12"/>
      <c r="AD134" s="3">
        <f t="shared" si="24"/>
        <v>39.567500000000003</v>
      </c>
      <c r="AE134" s="7">
        <v>37597</v>
      </c>
      <c r="AF134">
        <v>21.8</v>
      </c>
      <c r="AG134" s="12"/>
      <c r="AH134" s="3">
        <f t="shared" si="25"/>
        <v>35.207000000000001</v>
      </c>
    </row>
    <row r="135" spans="2:34" x14ac:dyDescent="0.35">
      <c r="B135">
        <f t="shared" si="26"/>
        <v>2002</v>
      </c>
      <c r="C135" s="7">
        <v>37384</v>
      </c>
      <c r="D135">
        <v>60.3</v>
      </c>
      <c r="E135" s="12">
        <v>0.03</v>
      </c>
      <c r="F135" s="3">
        <f t="shared" si="18"/>
        <v>72.395600000000002</v>
      </c>
      <c r="G135" s="7">
        <v>37415</v>
      </c>
      <c r="H135">
        <v>22.9</v>
      </c>
      <c r="I135" s="12">
        <v>0</v>
      </c>
      <c r="J135" s="3">
        <f t="shared" si="19"/>
        <v>13.447299999999998</v>
      </c>
      <c r="K135" s="7">
        <v>37445</v>
      </c>
      <c r="L135">
        <v>15.8</v>
      </c>
      <c r="M135" s="12">
        <v>0</v>
      </c>
      <c r="N135" s="3">
        <f t="shared" si="20"/>
        <v>1.9146000000000036</v>
      </c>
      <c r="O135" s="7">
        <v>37476</v>
      </c>
      <c r="P135">
        <v>7.23</v>
      </c>
      <c r="Q135" s="12">
        <v>0.01</v>
      </c>
      <c r="R135" s="3">
        <f t="shared" si="21"/>
        <v>-6.2289900000000005</v>
      </c>
      <c r="S135" s="7">
        <v>37507</v>
      </c>
      <c r="T135">
        <v>3.18</v>
      </c>
      <c r="U135" s="12">
        <v>0</v>
      </c>
      <c r="V135" s="3">
        <f t="shared" si="22"/>
        <v>-8.2603399999999993</v>
      </c>
      <c r="W135" s="7">
        <v>37537</v>
      </c>
      <c r="X135">
        <v>2.94</v>
      </c>
      <c r="Y135" s="12">
        <v>0</v>
      </c>
      <c r="Z135" s="3">
        <f t="shared" si="23"/>
        <v>-2.8252199999999998</v>
      </c>
      <c r="AA135" s="7">
        <v>37568</v>
      </c>
      <c r="AB135">
        <v>21.3</v>
      </c>
      <c r="AC135" s="12"/>
      <c r="AD135" s="3">
        <f t="shared" si="24"/>
        <v>34.399500000000003</v>
      </c>
      <c r="AE135" s="7">
        <v>37598</v>
      </c>
      <c r="AF135">
        <v>20.8</v>
      </c>
      <c r="AG135" s="12"/>
      <c r="AH135" s="3">
        <f t="shared" si="25"/>
        <v>33.591999999999999</v>
      </c>
    </row>
    <row r="136" spans="2:34" x14ac:dyDescent="0.35">
      <c r="B136">
        <f t="shared" si="26"/>
        <v>2002</v>
      </c>
      <c r="C136" s="7">
        <v>37385</v>
      </c>
      <c r="D136">
        <v>53</v>
      </c>
      <c r="E136" s="12">
        <v>0</v>
      </c>
      <c r="F136" s="3">
        <f t="shared" si="18"/>
        <v>57.731000000000002</v>
      </c>
      <c r="G136" s="7">
        <v>37416</v>
      </c>
      <c r="H136">
        <v>21.3</v>
      </c>
      <c r="I136" s="12">
        <v>0</v>
      </c>
      <c r="J136" s="3">
        <f t="shared" si="19"/>
        <v>11.148100000000003</v>
      </c>
      <c r="K136" s="7">
        <v>37446</v>
      </c>
      <c r="L136">
        <v>14</v>
      </c>
      <c r="M136" s="12">
        <v>0</v>
      </c>
      <c r="N136" s="3">
        <f t="shared" si="20"/>
        <v>-0.67199999999999704</v>
      </c>
      <c r="O136" s="7">
        <v>37477</v>
      </c>
      <c r="P136">
        <v>6.22</v>
      </c>
      <c r="Q136" s="12">
        <v>0</v>
      </c>
      <c r="R136" s="3">
        <f t="shared" si="21"/>
        <v>-9.0718600000000009</v>
      </c>
      <c r="S136" s="7">
        <v>37508</v>
      </c>
      <c r="T136">
        <v>3.05</v>
      </c>
      <c r="U136" s="12">
        <v>0</v>
      </c>
      <c r="V136" s="3">
        <f t="shared" si="22"/>
        <v>-8.4471500000000006</v>
      </c>
      <c r="W136" s="7">
        <v>37538</v>
      </c>
      <c r="X136">
        <v>2.96</v>
      </c>
      <c r="Y136" s="12">
        <v>0</v>
      </c>
      <c r="Z136" s="3">
        <f t="shared" si="23"/>
        <v>-2.7964799999999999</v>
      </c>
      <c r="AA136" s="7">
        <v>37569</v>
      </c>
      <c r="AB136">
        <v>20.2</v>
      </c>
      <c r="AC136" s="12"/>
      <c r="AD136" s="3">
        <f t="shared" si="24"/>
        <v>32.622999999999998</v>
      </c>
      <c r="AE136" s="7">
        <v>37599</v>
      </c>
      <c r="AF136">
        <v>19.899999999999999</v>
      </c>
      <c r="AG136" s="12"/>
      <c r="AH136" s="3">
        <f t="shared" si="25"/>
        <v>32.138500000000001</v>
      </c>
    </row>
    <row r="137" spans="2:34" x14ac:dyDescent="0.35">
      <c r="B137">
        <f t="shared" si="26"/>
        <v>2002</v>
      </c>
      <c r="C137" s="7">
        <v>37386</v>
      </c>
      <c r="D137">
        <v>56.2</v>
      </c>
      <c r="E137" s="12">
        <v>0.46</v>
      </c>
      <c r="F137" s="3">
        <f t="shared" si="18"/>
        <v>126.33840000000001</v>
      </c>
      <c r="G137" s="7">
        <v>37417</v>
      </c>
      <c r="H137">
        <v>20.9</v>
      </c>
      <c r="I137" s="12">
        <v>0.02</v>
      </c>
      <c r="J137" s="3">
        <f t="shared" si="19"/>
        <v>13.356299999999999</v>
      </c>
      <c r="K137" s="7">
        <v>37447</v>
      </c>
      <c r="L137">
        <v>12</v>
      </c>
      <c r="M137" s="12">
        <v>0</v>
      </c>
      <c r="N137" s="3">
        <f t="shared" si="20"/>
        <v>-3.5459999999999994</v>
      </c>
      <c r="O137" s="7">
        <v>37478</v>
      </c>
      <c r="P137">
        <v>5.68</v>
      </c>
      <c r="Q137" s="12">
        <v>0</v>
      </c>
      <c r="R137" s="3">
        <f t="shared" si="21"/>
        <v>-9.8478400000000015</v>
      </c>
      <c r="S137" s="7">
        <v>37509</v>
      </c>
      <c r="T137">
        <v>2.92</v>
      </c>
      <c r="U137" s="12">
        <v>0</v>
      </c>
      <c r="V137" s="3">
        <f t="shared" si="22"/>
        <v>-8.6339600000000001</v>
      </c>
      <c r="W137" s="7">
        <v>37539</v>
      </c>
      <c r="X137">
        <v>2.86</v>
      </c>
      <c r="Y137" s="12">
        <v>0</v>
      </c>
      <c r="Z137" s="3">
        <f t="shared" si="23"/>
        <v>-2.9401799999999998</v>
      </c>
      <c r="AA137" s="7">
        <v>37570</v>
      </c>
      <c r="AB137">
        <v>22.3</v>
      </c>
      <c r="AC137" s="12"/>
      <c r="AD137" s="3">
        <f t="shared" si="24"/>
        <v>36.014499999999998</v>
      </c>
      <c r="AE137" s="7">
        <v>37600</v>
      </c>
      <c r="AF137">
        <v>19.100000000000001</v>
      </c>
      <c r="AG137" s="12"/>
      <c r="AH137" s="3">
        <f t="shared" si="25"/>
        <v>30.846500000000002</v>
      </c>
    </row>
    <row r="138" spans="2:34" x14ac:dyDescent="0.35">
      <c r="B138">
        <f t="shared" si="26"/>
        <v>2002</v>
      </c>
      <c r="C138" s="7">
        <v>37387</v>
      </c>
      <c r="D138">
        <v>53.6</v>
      </c>
      <c r="E138" s="12">
        <v>0</v>
      </c>
      <c r="F138" s="3">
        <f t="shared" si="18"/>
        <v>58.593200000000003</v>
      </c>
      <c r="G138" s="7">
        <v>37418</v>
      </c>
      <c r="H138">
        <v>20.7</v>
      </c>
      <c r="I138" s="12">
        <v>0</v>
      </c>
      <c r="J138" s="3">
        <f t="shared" si="19"/>
        <v>10.285899999999998</v>
      </c>
      <c r="K138" s="7">
        <v>37448</v>
      </c>
      <c r="L138">
        <v>10.3</v>
      </c>
      <c r="M138" s="12">
        <v>0</v>
      </c>
      <c r="N138" s="3">
        <f t="shared" si="20"/>
        <v>-5.9888999999999974</v>
      </c>
      <c r="O138" s="7">
        <v>37479</v>
      </c>
      <c r="P138">
        <v>5.5</v>
      </c>
      <c r="Q138" s="12">
        <v>0</v>
      </c>
      <c r="R138" s="3">
        <f t="shared" si="21"/>
        <v>-10.1065</v>
      </c>
      <c r="S138" s="7">
        <v>37510</v>
      </c>
      <c r="T138">
        <v>2.83</v>
      </c>
      <c r="U138" s="12">
        <v>0</v>
      </c>
      <c r="V138" s="3">
        <f t="shared" si="22"/>
        <v>-8.7632899999999996</v>
      </c>
      <c r="W138" s="7">
        <v>37540</v>
      </c>
      <c r="X138">
        <v>2.71</v>
      </c>
      <c r="Y138" s="12">
        <v>0</v>
      </c>
      <c r="Z138" s="3">
        <f t="shared" si="23"/>
        <v>-3.1557299999999997</v>
      </c>
      <c r="AA138" s="7">
        <v>37571</v>
      </c>
      <c r="AB138">
        <v>34</v>
      </c>
      <c r="AC138" s="12"/>
      <c r="AD138" s="3">
        <f t="shared" si="24"/>
        <v>54.91</v>
      </c>
      <c r="AE138" s="7">
        <v>37601</v>
      </c>
      <c r="AF138">
        <v>18.600000000000001</v>
      </c>
      <c r="AG138" s="12"/>
      <c r="AH138" s="3">
        <f t="shared" si="25"/>
        <v>30.039000000000001</v>
      </c>
    </row>
    <row r="139" spans="2:34" x14ac:dyDescent="0.35">
      <c r="B139">
        <f t="shared" si="26"/>
        <v>2002</v>
      </c>
      <c r="C139" s="7">
        <v>37388</v>
      </c>
      <c r="D139">
        <v>47.9</v>
      </c>
      <c r="E139" s="12">
        <v>0</v>
      </c>
      <c r="F139" s="3">
        <f t="shared" si="18"/>
        <v>50.402300000000004</v>
      </c>
      <c r="G139" s="7">
        <v>37419</v>
      </c>
      <c r="H139">
        <v>27.1</v>
      </c>
      <c r="I139" s="12">
        <v>0.38</v>
      </c>
      <c r="J139" s="3">
        <f t="shared" si="19"/>
        <v>72.359700000000004</v>
      </c>
      <c r="K139" s="7">
        <v>37449</v>
      </c>
      <c r="L139">
        <v>9.0299999999999994</v>
      </c>
      <c r="M139" s="12">
        <v>0</v>
      </c>
      <c r="N139" s="3">
        <f t="shared" si="20"/>
        <v>-7.8138899999999989</v>
      </c>
      <c r="O139" s="7">
        <v>37480</v>
      </c>
      <c r="P139">
        <v>5.25</v>
      </c>
      <c r="Q139" s="12">
        <v>0</v>
      </c>
      <c r="R139" s="3">
        <f t="shared" si="21"/>
        <v>-10.465750000000002</v>
      </c>
      <c r="S139" s="7">
        <v>37511</v>
      </c>
      <c r="T139">
        <v>5</v>
      </c>
      <c r="U139" s="12">
        <v>0.27</v>
      </c>
      <c r="V139" s="3">
        <f t="shared" si="22"/>
        <v>31.925500000000003</v>
      </c>
      <c r="W139" s="7">
        <v>37541</v>
      </c>
      <c r="X139">
        <v>2.58</v>
      </c>
      <c r="Y139" s="12">
        <v>0</v>
      </c>
      <c r="Z139" s="3">
        <f t="shared" si="23"/>
        <v>-3.3425399999999996</v>
      </c>
      <c r="AA139" s="7">
        <v>37572</v>
      </c>
      <c r="AB139">
        <v>36.1</v>
      </c>
      <c r="AC139" s="12"/>
      <c r="AD139" s="3">
        <f t="shared" si="24"/>
        <v>58.301500000000004</v>
      </c>
      <c r="AE139" s="7">
        <v>37602</v>
      </c>
      <c r="AF139">
        <v>18.2</v>
      </c>
      <c r="AG139" s="12"/>
      <c r="AH139" s="3">
        <f t="shared" si="25"/>
        <v>29.392999999999997</v>
      </c>
    </row>
    <row r="140" spans="2:34" x14ac:dyDescent="0.35">
      <c r="B140">
        <f t="shared" si="26"/>
        <v>2002</v>
      </c>
      <c r="C140" s="7">
        <v>37389</v>
      </c>
      <c r="D140">
        <v>44.4</v>
      </c>
      <c r="E140" s="12">
        <v>0</v>
      </c>
      <c r="F140" s="3">
        <f t="shared" si="18"/>
        <v>45.372799999999998</v>
      </c>
      <c r="G140" s="7">
        <v>37420</v>
      </c>
      <c r="H140">
        <v>28.8</v>
      </c>
      <c r="I140" s="12">
        <v>0.63</v>
      </c>
      <c r="J140" s="3">
        <f t="shared" si="19"/>
        <v>109.59010000000001</v>
      </c>
      <c r="K140" s="7">
        <v>37450</v>
      </c>
      <c r="L140">
        <v>8.0399999999999991</v>
      </c>
      <c r="M140" s="12">
        <v>0</v>
      </c>
      <c r="N140" s="3">
        <f t="shared" si="20"/>
        <v>-9.2365200000000005</v>
      </c>
      <c r="O140" s="7">
        <v>37481</v>
      </c>
      <c r="P140">
        <v>5.07</v>
      </c>
      <c r="Q140" s="12">
        <v>0</v>
      </c>
      <c r="R140" s="3">
        <f t="shared" si="21"/>
        <v>-10.724410000000001</v>
      </c>
      <c r="S140" s="7">
        <v>37512</v>
      </c>
      <c r="T140">
        <v>3.98</v>
      </c>
      <c r="U140" s="12">
        <v>0</v>
      </c>
      <c r="V140" s="3">
        <f t="shared" si="22"/>
        <v>-7.1107399999999998</v>
      </c>
      <c r="W140" s="7">
        <v>37542</v>
      </c>
      <c r="X140">
        <v>2.4900000000000002</v>
      </c>
      <c r="Y140" s="12">
        <v>0</v>
      </c>
      <c r="Z140" s="3">
        <f t="shared" si="23"/>
        <v>-3.4718699999999996</v>
      </c>
      <c r="AA140" s="7">
        <v>37573</v>
      </c>
      <c r="AB140">
        <v>49.4</v>
      </c>
      <c r="AC140" s="12"/>
      <c r="AD140" s="3">
        <f t="shared" si="24"/>
        <v>79.780999999999992</v>
      </c>
      <c r="AE140" s="7">
        <v>37603</v>
      </c>
      <c r="AF140">
        <v>18.100000000000001</v>
      </c>
      <c r="AG140" s="12"/>
      <c r="AH140" s="3">
        <f t="shared" si="25"/>
        <v>29.2315</v>
      </c>
    </row>
    <row r="141" spans="2:34" x14ac:dyDescent="0.35">
      <c r="B141">
        <f t="shared" si="26"/>
        <v>2002</v>
      </c>
      <c r="C141" s="7">
        <v>37390</v>
      </c>
      <c r="D141">
        <v>67.900000000000006</v>
      </c>
      <c r="E141" s="12">
        <v>0.57999999999999996</v>
      </c>
      <c r="F141" s="3">
        <f t="shared" si="18"/>
        <v>159.8493</v>
      </c>
      <c r="G141" s="7">
        <v>37421</v>
      </c>
      <c r="H141">
        <v>25.5</v>
      </c>
      <c r="I141" s="12">
        <v>0.03</v>
      </c>
      <c r="J141" s="3">
        <f t="shared" si="19"/>
        <v>21.358000000000004</v>
      </c>
      <c r="K141" s="7">
        <v>37451</v>
      </c>
      <c r="L141">
        <v>7.08</v>
      </c>
      <c r="M141" s="12">
        <v>0</v>
      </c>
      <c r="N141" s="3">
        <f t="shared" si="20"/>
        <v>-10.616039999999998</v>
      </c>
      <c r="O141" s="7">
        <v>37482</v>
      </c>
      <c r="P141">
        <v>5.03</v>
      </c>
      <c r="Q141" s="12">
        <v>0</v>
      </c>
      <c r="R141" s="3">
        <f t="shared" si="21"/>
        <v>-10.781890000000001</v>
      </c>
      <c r="S141" s="7">
        <v>37513</v>
      </c>
      <c r="T141">
        <v>3.21</v>
      </c>
      <c r="U141" s="12">
        <v>0</v>
      </c>
      <c r="V141" s="3">
        <f t="shared" si="22"/>
        <v>-8.2172300000000007</v>
      </c>
      <c r="W141" s="7">
        <v>37543</v>
      </c>
      <c r="X141">
        <v>3.01</v>
      </c>
      <c r="Y141" s="12">
        <v>0.42</v>
      </c>
      <c r="Z141" s="3">
        <f t="shared" si="23"/>
        <v>55.718369999999993</v>
      </c>
      <c r="AA141" s="7">
        <v>37574</v>
      </c>
      <c r="AB141">
        <v>76.099999999999994</v>
      </c>
      <c r="AC141" s="12"/>
      <c r="AD141" s="3">
        <f t="shared" si="24"/>
        <v>122.90149999999998</v>
      </c>
      <c r="AE141" s="7">
        <v>37604</v>
      </c>
      <c r="AF141">
        <v>47.2</v>
      </c>
      <c r="AG141" s="12"/>
      <c r="AH141" s="3">
        <f t="shared" si="25"/>
        <v>76.228000000000009</v>
      </c>
    </row>
    <row r="142" spans="2:34" x14ac:dyDescent="0.35">
      <c r="B142">
        <f t="shared" si="26"/>
        <v>2002</v>
      </c>
      <c r="C142" s="7">
        <v>37391</v>
      </c>
      <c r="D142">
        <v>87.3</v>
      </c>
      <c r="E142" s="12">
        <v>0.52</v>
      </c>
      <c r="F142" s="3">
        <f t="shared" si="18"/>
        <v>179.37810000000002</v>
      </c>
      <c r="G142" s="7">
        <v>37422</v>
      </c>
      <c r="H142">
        <v>23.6</v>
      </c>
      <c r="I142" s="12">
        <v>0.48</v>
      </c>
      <c r="J142" s="3">
        <f t="shared" si="19"/>
        <v>81.245200000000011</v>
      </c>
      <c r="K142" s="7">
        <v>37452</v>
      </c>
      <c r="L142">
        <v>6.98</v>
      </c>
      <c r="M142" s="12">
        <v>0</v>
      </c>
      <c r="N142" s="3">
        <f t="shared" si="20"/>
        <v>-10.759739999999999</v>
      </c>
      <c r="O142" s="7">
        <v>37483</v>
      </c>
      <c r="P142">
        <v>4.87</v>
      </c>
      <c r="Q142" s="12">
        <v>0</v>
      </c>
      <c r="R142" s="3">
        <f t="shared" si="21"/>
        <v>-11.011810000000001</v>
      </c>
      <c r="S142" s="7">
        <v>37514</v>
      </c>
      <c r="T142">
        <v>3.45</v>
      </c>
      <c r="U142" s="12">
        <v>0</v>
      </c>
      <c r="V142" s="3">
        <f t="shared" si="22"/>
        <v>-7.87235</v>
      </c>
      <c r="W142" s="7">
        <v>37544</v>
      </c>
      <c r="X142">
        <v>2.89</v>
      </c>
      <c r="Y142" s="12">
        <v>0</v>
      </c>
      <c r="Z142" s="3">
        <f t="shared" si="23"/>
        <v>-2.8970699999999994</v>
      </c>
      <c r="AA142" s="7">
        <v>37575</v>
      </c>
      <c r="AB142">
        <v>68.400000000000006</v>
      </c>
      <c r="AC142" s="12"/>
      <c r="AD142" s="3">
        <f t="shared" si="24"/>
        <v>110.46600000000001</v>
      </c>
      <c r="AE142" s="7">
        <v>37605</v>
      </c>
      <c r="AF142">
        <v>213</v>
      </c>
      <c r="AG142" s="12"/>
      <c r="AH142" s="3">
        <f t="shared" si="25"/>
        <v>343.995</v>
      </c>
    </row>
    <row r="143" spans="2:34" x14ac:dyDescent="0.35">
      <c r="B143">
        <f t="shared" si="26"/>
        <v>2002</v>
      </c>
      <c r="C143" s="7">
        <v>37392</v>
      </c>
      <c r="D143">
        <v>86.6</v>
      </c>
      <c r="E143" s="12">
        <v>0.04</v>
      </c>
      <c r="F143" s="3">
        <f t="shared" si="18"/>
        <v>111.58019999999999</v>
      </c>
      <c r="G143" s="7">
        <v>37423</v>
      </c>
      <c r="H143">
        <v>30.3</v>
      </c>
      <c r="I143" s="12">
        <v>0.16</v>
      </c>
      <c r="J143" s="3">
        <f t="shared" si="19"/>
        <v>46.345100000000002</v>
      </c>
      <c r="K143" s="7">
        <v>37453</v>
      </c>
      <c r="L143">
        <v>7.77</v>
      </c>
      <c r="M143" s="12">
        <v>0.09</v>
      </c>
      <c r="N143" s="3">
        <f t="shared" si="20"/>
        <v>2.8989899999999995</v>
      </c>
      <c r="O143" s="7">
        <v>37484</v>
      </c>
      <c r="P143">
        <v>4.6399999999999997</v>
      </c>
      <c r="Q143" s="12">
        <v>0</v>
      </c>
      <c r="R143" s="3">
        <f t="shared" si="21"/>
        <v>-11.342320000000001</v>
      </c>
      <c r="S143" s="7">
        <v>37515</v>
      </c>
      <c r="T143">
        <v>5.75</v>
      </c>
      <c r="U143" s="12">
        <v>0.46</v>
      </c>
      <c r="V143" s="3">
        <f t="shared" si="22"/>
        <v>59.441749999999999</v>
      </c>
      <c r="W143" s="7">
        <v>37545</v>
      </c>
      <c r="X143">
        <v>2.95</v>
      </c>
      <c r="Y143" s="12">
        <v>0</v>
      </c>
      <c r="Z143" s="3">
        <f t="shared" si="23"/>
        <v>-2.8108499999999994</v>
      </c>
      <c r="AA143" s="7">
        <v>37576</v>
      </c>
      <c r="AB143">
        <v>57.7</v>
      </c>
      <c r="AC143" s="12"/>
      <c r="AD143" s="3">
        <f t="shared" si="24"/>
        <v>93.185500000000005</v>
      </c>
      <c r="AE143" s="7">
        <v>37606</v>
      </c>
      <c r="AF143">
        <v>238</v>
      </c>
      <c r="AG143" s="12"/>
      <c r="AH143" s="3">
        <f t="shared" si="25"/>
        <v>384.37</v>
      </c>
    </row>
    <row r="144" spans="2:34" x14ac:dyDescent="0.35">
      <c r="B144">
        <f t="shared" si="26"/>
        <v>2002</v>
      </c>
      <c r="C144" s="7">
        <v>37393</v>
      </c>
      <c r="D144">
        <v>81.2</v>
      </c>
      <c r="E144" s="12">
        <v>0.05</v>
      </c>
      <c r="F144" s="3">
        <f t="shared" si="18"/>
        <v>105.2119</v>
      </c>
      <c r="G144" s="7">
        <v>37424</v>
      </c>
      <c r="H144">
        <v>30.8</v>
      </c>
      <c r="I144" s="12">
        <v>0.01</v>
      </c>
      <c r="J144" s="3">
        <f t="shared" si="19"/>
        <v>26.191100000000006</v>
      </c>
      <c r="K144" s="7">
        <v>37454</v>
      </c>
      <c r="L144">
        <v>9.31</v>
      </c>
      <c r="M144" s="12">
        <v>0.22</v>
      </c>
      <c r="N144" s="3">
        <f t="shared" si="20"/>
        <v>23.201470000000008</v>
      </c>
      <c r="O144" s="7">
        <v>37485</v>
      </c>
      <c r="P144">
        <v>4.46</v>
      </c>
      <c r="Q144" s="12">
        <v>0.06</v>
      </c>
      <c r="R144" s="3">
        <f t="shared" si="21"/>
        <v>-3.2519800000000014</v>
      </c>
      <c r="S144" s="7">
        <v>37516</v>
      </c>
      <c r="T144">
        <v>5.12</v>
      </c>
      <c r="U144" s="12">
        <v>0.59</v>
      </c>
      <c r="V144" s="3">
        <f t="shared" si="22"/>
        <v>76.625939999999986</v>
      </c>
      <c r="W144" s="7">
        <v>37546</v>
      </c>
      <c r="X144">
        <v>5.79</v>
      </c>
      <c r="Y144" s="12">
        <v>0.75</v>
      </c>
      <c r="Z144" s="3">
        <f t="shared" si="23"/>
        <v>105.63273</v>
      </c>
      <c r="AA144" s="7">
        <v>37577</v>
      </c>
      <c r="AB144">
        <v>52.5</v>
      </c>
      <c r="AC144" s="12"/>
      <c r="AD144" s="3">
        <f t="shared" si="24"/>
        <v>84.787499999999994</v>
      </c>
      <c r="AE144" s="7">
        <v>37607</v>
      </c>
      <c r="AF144">
        <v>204</v>
      </c>
      <c r="AG144" s="12"/>
      <c r="AH144" s="3">
        <f t="shared" si="25"/>
        <v>329.46</v>
      </c>
    </row>
    <row r="145" spans="2:34" x14ac:dyDescent="0.35">
      <c r="B145">
        <f t="shared" si="26"/>
        <v>2002</v>
      </c>
      <c r="C145" s="7">
        <v>37394</v>
      </c>
      <c r="D145">
        <v>73.2</v>
      </c>
      <c r="E145" s="12">
        <v>0.28000000000000003</v>
      </c>
      <c r="F145" s="3">
        <f t="shared" si="18"/>
        <v>125.7204</v>
      </c>
      <c r="G145" s="7">
        <v>37425</v>
      </c>
      <c r="H145">
        <v>31</v>
      </c>
      <c r="I145" s="12">
        <v>0.02</v>
      </c>
      <c r="J145" s="3">
        <f t="shared" si="19"/>
        <v>27.870000000000005</v>
      </c>
      <c r="K145" s="7">
        <v>37455</v>
      </c>
      <c r="L145">
        <v>8.26</v>
      </c>
      <c r="M145" s="12">
        <v>0</v>
      </c>
      <c r="N145" s="3">
        <f t="shared" si="20"/>
        <v>-8.9203799999999998</v>
      </c>
      <c r="O145" s="7">
        <v>37486</v>
      </c>
      <c r="P145">
        <v>4.1900000000000004</v>
      </c>
      <c r="Q145" s="12">
        <v>0</v>
      </c>
      <c r="R145" s="3">
        <f t="shared" si="21"/>
        <v>-11.988970000000002</v>
      </c>
      <c r="S145" s="7">
        <v>37517</v>
      </c>
      <c r="T145">
        <v>4.12</v>
      </c>
      <c r="U145" s="12">
        <v>0</v>
      </c>
      <c r="V145" s="3">
        <f t="shared" si="22"/>
        <v>-6.9095599999999999</v>
      </c>
      <c r="W145" s="7">
        <v>37547</v>
      </c>
      <c r="X145">
        <v>5.09</v>
      </c>
      <c r="Y145" s="12">
        <v>0.03</v>
      </c>
      <c r="Z145" s="3">
        <f t="shared" si="23"/>
        <v>4.4388300000000003</v>
      </c>
      <c r="AA145" s="7">
        <v>37578</v>
      </c>
      <c r="AB145">
        <v>80.400000000000006</v>
      </c>
      <c r="AC145" s="12"/>
      <c r="AD145" s="3">
        <f t="shared" si="24"/>
        <v>129.846</v>
      </c>
      <c r="AE145" s="7">
        <v>37608</v>
      </c>
      <c r="AF145">
        <v>156</v>
      </c>
      <c r="AG145" s="12"/>
      <c r="AH145" s="3">
        <f t="shared" si="25"/>
        <v>251.94</v>
      </c>
    </row>
    <row r="146" spans="2:34" x14ac:dyDescent="0.35">
      <c r="B146">
        <f t="shared" si="26"/>
        <v>2002</v>
      </c>
      <c r="C146" s="7">
        <v>37395</v>
      </c>
      <c r="D146">
        <v>73.2</v>
      </c>
      <c r="E146" s="12">
        <v>0.45</v>
      </c>
      <c r="F146" s="3">
        <f t="shared" si="18"/>
        <v>149.3759</v>
      </c>
      <c r="G146" s="7">
        <v>37426</v>
      </c>
      <c r="H146">
        <v>26.5</v>
      </c>
      <c r="I146" s="12">
        <v>0</v>
      </c>
      <c r="J146" s="3">
        <f t="shared" si="19"/>
        <v>18.6205</v>
      </c>
      <c r="K146" s="7">
        <v>37456</v>
      </c>
      <c r="L146">
        <v>7.75</v>
      </c>
      <c r="M146" s="12">
        <v>0</v>
      </c>
      <c r="N146" s="3">
        <f t="shared" si="20"/>
        <v>-9.6532499999999981</v>
      </c>
      <c r="O146" s="7">
        <v>37487</v>
      </c>
      <c r="P146">
        <v>3.99</v>
      </c>
      <c r="Q146" s="12">
        <v>0</v>
      </c>
      <c r="R146" s="3">
        <f t="shared" si="21"/>
        <v>-12.27637</v>
      </c>
      <c r="S146" s="7">
        <v>37518</v>
      </c>
      <c r="T146">
        <v>3.72</v>
      </c>
      <c r="U146" s="12">
        <v>0</v>
      </c>
      <c r="V146" s="3">
        <f t="shared" si="22"/>
        <v>-7.4843599999999997</v>
      </c>
      <c r="W146" s="7">
        <v>37548</v>
      </c>
      <c r="X146">
        <v>4.82</v>
      </c>
      <c r="Y146" s="12">
        <v>0</v>
      </c>
      <c r="Z146" s="3">
        <f t="shared" si="23"/>
        <v>-0.12365999999999921</v>
      </c>
      <c r="AA146" s="7">
        <v>37579</v>
      </c>
      <c r="AB146">
        <v>78.599999999999994</v>
      </c>
      <c r="AC146" s="12"/>
      <c r="AD146" s="3">
        <f t="shared" si="24"/>
        <v>126.93899999999999</v>
      </c>
      <c r="AE146" s="7">
        <v>37609</v>
      </c>
      <c r="AF146">
        <v>113</v>
      </c>
      <c r="AG146" s="12"/>
      <c r="AH146" s="3">
        <f t="shared" si="25"/>
        <v>182.495</v>
      </c>
    </row>
    <row r="147" spans="2:34" x14ac:dyDescent="0.35">
      <c r="B147">
        <f t="shared" si="26"/>
        <v>2002</v>
      </c>
      <c r="C147" s="7">
        <v>37396</v>
      </c>
      <c r="D147">
        <v>64.400000000000006</v>
      </c>
      <c r="E147" s="12">
        <v>0.02</v>
      </c>
      <c r="F147" s="3">
        <f t="shared" si="18"/>
        <v>76.895800000000023</v>
      </c>
      <c r="G147" s="7">
        <v>37427</v>
      </c>
      <c r="H147">
        <v>23.1</v>
      </c>
      <c r="I147" s="12">
        <v>0</v>
      </c>
      <c r="J147" s="3">
        <f t="shared" si="19"/>
        <v>13.734700000000004</v>
      </c>
      <c r="K147" s="7">
        <v>37457</v>
      </c>
      <c r="L147">
        <v>7.59</v>
      </c>
      <c r="M147" s="12">
        <v>0.01</v>
      </c>
      <c r="N147" s="3">
        <f t="shared" si="20"/>
        <v>-8.4916699999999992</v>
      </c>
      <c r="O147" s="7">
        <v>37488</v>
      </c>
      <c r="P147">
        <v>3.96</v>
      </c>
      <c r="Q147" s="12">
        <v>0</v>
      </c>
      <c r="R147" s="3">
        <f t="shared" si="21"/>
        <v>-12.319480000000002</v>
      </c>
      <c r="S147" s="7">
        <v>37519</v>
      </c>
      <c r="T147">
        <v>3.61</v>
      </c>
      <c r="U147" s="12">
        <v>0</v>
      </c>
      <c r="V147" s="3">
        <f t="shared" si="22"/>
        <v>-7.6424300000000001</v>
      </c>
      <c r="W147" s="7">
        <v>37549</v>
      </c>
      <c r="X147">
        <v>6.72</v>
      </c>
      <c r="Y147" s="12">
        <v>0.41</v>
      </c>
      <c r="Z147" s="3">
        <f t="shared" si="23"/>
        <v>59.658139999999996</v>
      </c>
      <c r="AA147" s="7">
        <v>37580</v>
      </c>
      <c r="AB147">
        <v>67.599999999999994</v>
      </c>
      <c r="AC147" s="12"/>
      <c r="AD147" s="3">
        <f t="shared" si="24"/>
        <v>109.17399999999999</v>
      </c>
      <c r="AE147" s="7">
        <v>37610</v>
      </c>
      <c r="AF147">
        <v>97</v>
      </c>
      <c r="AG147" s="12"/>
      <c r="AH147" s="3">
        <f t="shared" si="25"/>
        <v>156.655</v>
      </c>
    </row>
    <row r="148" spans="2:34" x14ac:dyDescent="0.35">
      <c r="B148">
        <f t="shared" si="26"/>
        <v>2002</v>
      </c>
      <c r="C148" s="7">
        <v>37397</v>
      </c>
      <c r="D148">
        <v>57.2</v>
      </c>
      <c r="E148" s="12">
        <v>0</v>
      </c>
      <c r="F148" s="3">
        <f t="shared" si="18"/>
        <v>63.766400000000012</v>
      </c>
      <c r="G148" s="7">
        <v>37428</v>
      </c>
      <c r="H148">
        <v>20.5</v>
      </c>
      <c r="I148" s="12">
        <v>0</v>
      </c>
      <c r="J148" s="3">
        <f t="shared" si="19"/>
        <v>9.9984999999999999</v>
      </c>
      <c r="K148" s="7">
        <v>37458</v>
      </c>
      <c r="L148">
        <v>7.07</v>
      </c>
      <c r="M148" s="12">
        <v>0</v>
      </c>
      <c r="N148" s="3">
        <f t="shared" si="20"/>
        <v>-10.630409999999998</v>
      </c>
      <c r="O148" s="7">
        <v>37489</v>
      </c>
      <c r="P148">
        <v>3.87</v>
      </c>
      <c r="Q148" s="12">
        <v>0.05</v>
      </c>
      <c r="R148" s="3">
        <f t="shared" si="21"/>
        <v>-5.4913100000000021</v>
      </c>
      <c r="S148" s="7">
        <v>37520</v>
      </c>
      <c r="T148">
        <v>3.57</v>
      </c>
      <c r="U148" s="12">
        <v>0</v>
      </c>
      <c r="V148" s="3">
        <f t="shared" si="22"/>
        <v>-7.69991</v>
      </c>
      <c r="W148" s="7">
        <v>37550</v>
      </c>
      <c r="X148">
        <v>7.06</v>
      </c>
      <c r="Y148" s="12">
        <v>0</v>
      </c>
      <c r="Z148" s="3">
        <f t="shared" si="23"/>
        <v>3.0952200000000003</v>
      </c>
      <c r="AA148" s="7">
        <v>37581</v>
      </c>
      <c r="AB148">
        <v>59</v>
      </c>
      <c r="AC148" s="12"/>
      <c r="AD148" s="3">
        <f t="shared" si="24"/>
        <v>95.284999999999997</v>
      </c>
      <c r="AE148" s="7">
        <v>37611</v>
      </c>
      <c r="AF148">
        <v>377</v>
      </c>
      <c r="AG148" s="12"/>
      <c r="AH148" s="3">
        <f t="shared" si="25"/>
        <v>608.85500000000002</v>
      </c>
    </row>
    <row r="149" spans="2:34" x14ac:dyDescent="0.35">
      <c r="B149">
        <f t="shared" si="26"/>
        <v>2002</v>
      </c>
      <c r="C149" s="7">
        <v>37398</v>
      </c>
      <c r="D149">
        <v>50.4</v>
      </c>
      <c r="E149" s="12">
        <v>0</v>
      </c>
      <c r="F149" s="3">
        <f t="shared" si="18"/>
        <v>53.994800000000005</v>
      </c>
      <c r="G149" s="7">
        <v>37429</v>
      </c>
      <c r="H149">
        <v>18.8</v>
      </c>
      <c r="I149" s="12">
        <v>0</v>
      </c>
      <c r="J149" s="3">
        <f t="shared" si="19"/>
        <v>7.5556000000000019</v>
      </c>
      <c r="K149" s="7">
        <v>37459</v>
      </c>
      <c r="L149">
        <v>6.55</v>
      </c>
      <c r="M149" s="12">
        <v>0</v>
      </c>
      <c r="N149" s="3">
        <f t="shared" si="20"/>
        <v>-11.377649999999999</v>
      </c>
      <c r="O149" s="7">
        <v>37490</v>
      </c>
      <c r="P149">
        <v>3.74</v>
      </c>
      <c r="Q149" s="12">
        <v>0</v>
      </c>
      <c r="R149" s="3">
        <f t="shared" si="21"/>
        <v>-12.635620000000001</v>
      </c>
      <c r="S149" s="7">
        <v>37521</v>
      </c>
      <c r="T149">
        <v>3.39</v>
      </c>
      <c r="U149" s="12">
        <v>0</v>
      </c>
      <c r="V149" s="3">
        <f t="shared" si="22"/>
        <v>-7.9585699999999999</v>
      </c>
      <c r="W149" s="7">
        <v>37551</v>
      </c>
      <c r="X149">
        <v>12</v>
      </c>
      <c r="Y149" s="12">
        <v>0</v>
      </c>
      <c r="Z149" s="3">
        <f t="shared" si="23"/>
        <v>10.193999999999999</v>
      </c>
      <c r="AA149" s="7">
        <v>37582</v>
      </c>
      <c r="AB149">
        <v>66.7</v>
      </c>
      <c r="AC149" s="12"/>
      <c r="AD149" s="3">
        <f t="shared" si="24"/>
        <v>107.7205</v>
      </c>
      <c r="AE149" s="7">
        <v>37612</v>
      </c>
      <c r="AF149">
        <v>392</v>
      </c>
      <c r="AG149" s="12"/>
      <c r="AH149" s="3">
        <f t="shared" si="25"/>
        <v>633.08000000000004</v>
      </c>
    </row>
    <row r="150" spans="2:34" x14ac:dyDescent="0.35">
      <c r="B150">
        <f t="shared" si="26"/>
        <v>2002</v>
      </c>
      <c r="C150" s="7">
        <v>37399</v>
      </c>
      <c r="D150">
        <v>43.7</v>
      </c>
      <c r="E150" s="12">
        <v>0</v>
      </c>
      <c r="F150" s="3">
        <f t="shared" si="18"/>
        <v>44.366900000000008</v>
      </c>
      <c r="G150" s="7">
        <v>37430</v>
      </c>
      <c r="H150">
        <v>17.3</v>
      </c>
      <c r="I150" s="12">
        <v>0</v>
      </c>
      <c r="J150" s="3">
        <f t="shared" si="19"/>
        <v>5.4001000000000019</v>
      </c>
      <c r="K150" s="7">
        <v>37460</v>
      </c>
      <c r="L150">
        <v>5.99</v>
      </c>
      <c r="M150" s="12">
        <v>0</v>
      </c>
      <c r="N150" s="3">
        <f t="shared" si="20"/>
        <v>-12.182369999999999</v>
      </c>
      <c r="O150" s="7">
        <v>37491</v>
      </c>
      <c r="P150">
        <v>3.75</v>
      </c>
      <c r="Q150" s="12">
        <v>0.11</v>
      </c>
      <c r="R150" s="3">
        <f t="shared" si="21"/>
        <v>2.6852499999999999</v>
      </c>
      <c r="S150" s="7">
        <v>37522</v>
      </c>
      <c r="T150">
        <v>5.0999999999999996</v>
      </c>
      <c r="U150" s="12">
        <v>0.37</v>
      </c>
      <c r="V150" s="3">
        <f t="shared" si="22"/>
        <v>45.984200000000001</v>
      </c>
      <c r="W150" s="7">
        <v>37552</v>
      </c>
      <c r="X150">
        <v>5.23</v>
      </c>
      <c r="Y150" s="12">
        <v>0</v>
      </c>
      <c r="Z150" s="3">
        <f t="shared" si="23"/>
        <v>0.46551000000000098</v>
      </c>
      <c r="AA150" s="7">
        <v>37583</v>
      </c>
      <c r="AB150">
        <v>106</v>
      </c>
      <c r="AC150" s="12"/>
      <c r="AD150" s="3">
        <f t="shared" si="24"/>
        <v>171.19</v>
      </c>
      <c r="AE150" s="7">
        <v>37613</v>
      </c>
      <c r="AF150">
        <v>278</v>
      </c>
      <c r="AG150" s="12"/>
      <c r="AH150" s="3">
        <f t="shared" si="25"/>
        <v>448.96999999999997</v>
      </c>
    </row>
    <row r="151" spans="2:34" x14ac:dyDescent="0.35">
      <c r="B151">
        <f t="shared" si="26"/>
        <v>2002</v>
      </c>
      <c r="C151" s="7">
        <v>37400</v>
      </c>
      <c r="D151">
        <v>39.200000000000003</v>
      </c>
      <c r="E151" s="12">
        <v>0</v>
      </c>
      <c r="F151" s="3">
        <f t="shared" si="18"/>
        <v>37.900400000000005</v>
      </c>
      <c r="G151" s="7">
        <v>37431</v>
      </c>
      <c r="H151">
        <v>16.5</v>
      </c>
      <c r="I151" s="12">
        <v>0.18</v>
      </c>
      <c r="J151" s="3">
        <f t="shared" si="19"/>
        <v>29.297499999999996</v>
      </c>
      <c r="K151" s="7">
        <v>37461</v>
      </c>
      <c r="L151">
        <v>6.53</v>
      </c>
      <c r="M151" s="12">
        <v>0.21</v>
      </c>
      <c r="N151" s="3">
        <f t="shared" si="20"/>
        <v>17.815109999999997</v>
      </c>
      <c r="O151" s="7">
        <v>37492</v>
      </c>
      <c r="P151">
        <v>3.6</v>
      </c>
      <c r="Q151" s="12">
        <v>0</v>
      </c>
      <c r="R151" s="3">
        <f t="shared" si="21"/>
        <v>-12.8368</v>
      </c>
      <c r="S151" s="7">
        <v>37523</v>
      </c>
      <c r="T151">
        <v>4.96</v>
      </c>
      <c r="U151" s="12">
        <v>0.98</v>
      </c>
      <c r="V151" s="3">
        <f t="shared" si="22"/>
        <v>130.66451999999998</v>
      </c>
      <c r="W151" s="7">
        <v>37553</v>
      </c>
      <c r="X151">
        <v>5.24</v>
      </c>
      <c r="Y151" s="12">
        <v>0</v>
      </c>
      <c r="Z151" s="3">
        <f t="shared" si="23"/>
        <v>0.47988000000000053</v>
      </c>
      <c r="AA151" s="7">
        <v>37584</v>
      </c>
      <c r="AB151">
        <v>117</v>
      </c>
      <c r="AC151" s="12"/>
      <c r="AD151" s="3">
        <f t="shared" si="24"/>
        <v>188.95500000000001</v>
      </c>
      <c r="AE151" s="7">
        <v>37614</v>
      </c>
      <c r="AF151">
        <v>196</v>
      </c>
      <c r="AG151" s="12"/>
      <c r="AH151" s="3">
        <f t="shared" si="25"/>
        <v>316.54000000000002</v>
      </c>
    </row>
    <row r="152" spans="2:34" x14ac:dyDescent="0.35">
      <c r="B152">
        <f t="shared" si="26"/>
        <v>2002</v>
      </c>
      <c r="C152" s="7">
        <v>37401</v>
      </c>
      <c r="D152">
        <v>36.4</v>
      </c>
      <c r="E152" s="12">
        <v>0</v>
      </c>
      <c r="F152" s="3">
        <f t="shared" si="18"/>
        <v>33.876800000000003</v>
      </c>
      <c r="G152" s="7">
        <v>37432</v>
      </c>
      <c r="H152">
        <v>14.4</v>
      </c>
      <c r="I152" s="12">
        <v>0</v>
      </c>
      <c r="J152" s="3">
        <f t="shared" si="19"/>
        <v>1.232800000000001</v>
      </c>
      <c r="K152" s="7">
        <v>37462</v>
      </c>
      <c r="L152">
        <v>6.45</v>
      </c>
      <c r="M152" s="12">
        <v>0</v>
      </c>
      <c r="N152" s="3">
        <f t="shared" si="20"/>
        <v>-11.521349999999998</v>
      </c>
      <c r="O152" s="7">
        <v>37493</v>
      </c>
      <c r="P152">
        <v>4.05</v>
      </c>
      <c r="Q152" s="12">
        <v>0.21</v>
      </c>
      <c r="R152" s="3">
        <f t="shared" si="21"/>
        <v>17.031349999999993</v>
      </c>
      <c r="S152" s="7">
        <v>37524</v>
      </c>
      <c r="T152">
        <v>3.92</v>
      </c>
      <c r="U152" s="12">
        <v>0</v>
      </c>
      <c r="V152" s="3">
        <f t="shared" si="22"/>
        <v>-7.1969599999999998</v>
      </c>
      <c r="W152" s="7">
        <v>37554</v>
      </c>
      <c r="X152">
        <v>4.5599999999999996</v>
      </c>
      <c r="Y152" s="12">
        <v>0</v>
      </c>
      <c r="Z152" s="3">
        <f t="shared" si="23"/>
        <v>-0.49727999999999994</v>
      </c>
      <c r="AA152" s="7">
        <v>37585</v>
      </c>
      <c r="AB152">
        <v>98.9</v>
      </c>
      <c r="AC152" s="12"/>
      <c r="AD152" s="3">
        <f t="shared" si="24"/>
        <v>159.7235</v>
      </c>
      <c r="AE152" s="7">
        <v>37615</v>
      </c>
      <c r="AF152">
        <v>142</v>
      </c>
      <c r="AG152" s="12"/>
      <c r="AH152" s="3">
        <f t="shared" si="25"/>
        <v>229.33</v>
      </c>
    </row>
    <row r="153" spans="2:34" x14ac:dyDescent="0.35">
      <c r="B153">
        <f t="shared" si="26"/>
        <v>2002</v>
      </c>
      <c r="C153" s="7">
        <v>37402</v>
      </c>
      <c r="D153">
        <v>31.5</v>
      </c>
      <c r="E153" s="12">
        <v>0</v>
      </c>
      <c r="F153" s="3">
        <f t="shared" si="18"/>
        <v>26.835500000000003</v>
      </c>
      <c r="G153" s="7">
        <v>37433</v>
      </c>
      <c r="H153">
        <v>13.3</v>
      </c>
      <c r="I153" s="12">
        <v>0</v>
      </c>
      <c r="J153" s="3">
        <f t="shared" si="19"/>
        <v>-0.34789999999999921</v>
      </c>
      <c r="K153" s="7">
        <v>37463</v>
      </c>
      <c r="L153">
        <v>5.97</v>
      </c>
      <c r="M153" s="12">
        <v>0</v>
      </c>
      <c r="N153" s="3">
        <f t="shared" si="20"/>
        <v>-12.21111</v>
      </c>
      <c r="O153" s="7">
        <v>37494</v>
      </c>
      <c r="P153">
        <v>3.98</v>
      </c>
      <c r="Q153" s="12">
        <v>0.02</v>
      </c>
      <c r="R153" s="3">
        <f t="shared" si="21"/>
        <v>-9.5077400000000019</v>
      </c>
      <c r="S153" s="7">
        <v>37525</v>
      </c>
      <c r="T153">
        <v>3.61</v>
      </c>
      <c r="U153" s="12">
        <v>0</v>
      </c>
      <c r="V153" s="3">
        <f t="shared" si="22"/>
        <v>-7.6424300000000001</v>
      </c>
      <c r="W153" s="7">
        <v>37555</v>
      </c>
      <c r="X153">
        <v>4.4000000000000004</v>
      </c>
      <c r="Y153" s="12">
        <v>0</v>
      </c>
      <c r="Z153" s="3">
        <f t="shared" si="23"/>
        <v>-0.72719999999999896</v>
      </c>
      <c r="AA153" s="7">
        <v>37586</v>
      </c>
      <c r="AB153">
        <v>78.400000000000006</v>
      </c>
      <c r="AC153" s="12"/>
      <c r="AD153" s="3">
        <f t="shared" si="24"/>
        <v>126.61600000000001</v>
      </c>
      <c r="AE153" s="7">
        <v>37616</v>
      </c>
      <c r="AF153">
        <v>118</v>
      </c>
      <c r="AG153" s="12"/>
      <c r="AH153" s="3">
        <f t="shared" si="25"/>
        <v>190.57</v>
      </c>
    </row>
    <row r="154" spans="2:34" x14ac:dyDescent="0.35">
      <c r="B154">
        <f t="shared" si="26"/>
        <v>2002</v>
      </c>
      <c r="C154" s="7">
        <v>37403</v>
      </c>
      <c r="D154">
        <v>30.5</v>
      </c>
      <c r="E154" s="12">
        <v>0</v>
      </c>
      <c r="F154" s="3">
        <f t="shared" si="18"/>
        <v>25.398499999999999</v>
      </c>
      <c r="G154" s="7">
        <v>37434</v>
      </c>
      <c r="H154">
        <v>19.5</v>
      </c>
      <c r="I154" s="12">
        <v>0.4</v>
      </c>
      <c r="J154" s="3">
        <f t="shared" si="19"/>
        <v>64.221499999999992</v>
      </c>
      <c r="K154" s="7">
        <v>37464</v>
      </c>
      <c r="L154">
        <v>5.67</v>
      </c>
      <c r="M154" s="12">
        <v>0</v>
      </c>
      <c r="N154" s="3">
        <f t="shared" si="20"/>
        <v>-12.642209999999999</v>
      </c>
      <c r="O154" s="7">
        <v>37495</v>
      </c>
      <c r="P154">
        <v>3.62</v>
      </c>
      <c r="Q154" s="12">
        <v>0</v>
      </c>
      <c r="R154" s="3">
        <f t="shared" si="21"/>
        <v>-12.808060000000001</v>
      </c>
      <c r="S154" s="7">
        <v>37526</v>
      </c>
      <c r="T154">
        <v>3.53</v>
      </c>
      <c r="U154" s="12">
        <v>0</v>
      </c>
      <c r="V154" s="3">
        <f t="shared" si="22"/>
        <v>-7.75739</v>
      </c>
      <c r="W154" s="7">
        <v>37556</v>
      </c>
      <c r="X154">
        <v>9</v>
      </c>
      <c r="Y154" s="12">
        <v>0.73</v>
      </c>
      <c r="Z154" s="3">
        <f t="shared" si="23"/>
        <v>107.46249999999998</v>
      </c>
      <c r="AA154" s="7">
        <v>37587</v>
      </c>
      <c r="AB154">
        <v>62.3</v>
      </c>
      <c r="AC154" s="12"/>
      <c r="AD154" s="3">
        <f t="shared" si="24"/>
        <v>100.61449999999999</v>
      </c>
      <c r="AE154" s="7">
        <v>37617</v>
      </c>
      <c r="AF154">
        <v>111</v>
      </c>
      <c r="AG154" s="12"/>
      <c r="AH154" s="3">
        <f t="shared" si="25"/>
        <v>179.26499999999999</v>
      </c>
    </row>
    <row r="155" spans="2:34" x14ac:dyDescent="0.35">
      <c r="B155">
        <f t="shared" si="26"/>
        <v>2002</v>
      </c>
      <c r="C155" s="7">
        <v>37404</v>
      </c>
      <c r="D155">
        <v>29.1</v>
      </c>
      <c r="E155" s="12">
        <v>0</v>
      </c>
      <c r="F155" s="3">
        <f t="shared" si="18"/>
        <v>23.386700000000005</v>
      </c>
      <c r="G155" s="7">
        <v>37435</v>
      </c>
      <c r="H155">
        <v>17.600000000000001</v>
      </c>
      <c r="I155" s="12">
        <v>0</v>
      </c>
      <c r="J155" s="3">
        <f t="shared" si="19"/>
        <v>5.8312000000000026</v>
      </c>
      <c r="K155" s="7">
        <v>37465</v>
      </c>
      <c r="L155">
        <v>5.61</v>
      </c>
      <c r="M155" s="12">
        <v>0</v>
      </c>
      <c r="N155" s="3">
        <f t="shared" si="20"/>
        <v>-12.728429999999998</v>
      </c>
      <c r="O155" s="7">
        <v>37496</v>
      </c>
      <c r="P155">
        <v>3.47</v>
      </c>
      <c r="Q155" s="12">
        <v>0</v>
      </c>
      <c r="R155" s="3">
        <f t="shared" si="21"/>
        <v>-13.023610000000001</v>
      </c>
      <c r="S155" s="7">
        <v>37527</v>
      </c>
      <c r="T155">
        <v>12.8</v>
      </c>
      <c r="U155" s="12">
        <v>1.61</v>
      </c>
      <c r="V155" s="3">
        <f t="shared" si="22"/>
        <v>229.59510000000003</v>
      </c>
      <c r="W155" s="7">
        <v>37557</v>
      </c>
      <c r="X155">
        <v>8.75</v>
      </c>
      <c r="Y155" s="12">
        <v>0</v>
      </c>
      <c r="Z155" s="3">
        <f t="shared" si="23"/>
        <v>5.5237500000000006</v>
      </c>
      <c r="AA155" s="7">
        <v>37588</v>
      </c>
      <c r="AB155">
        <v>51.6</v>
      </c>
      <c r="AC155" s="12"/>
      <c r="AD155" s="3">
        <f t="shared" si="24"/>
        <v>83.334000000000003</v>
      </c>
      <c r="AE155" s="7">
        <v>37618</v>
      </c>
      <c r="AF155">
        <v>98.7</v>
      </c>
      <c r="AG155" s="12"/>
      <c r="AH155" s="3">
        <f t="shared" si="25"/>
        <v>159.40049999999999</v>
      </c>
    </row>
    <row r="156" spans="2:34" x14ac:dyDescent="0.35">
      <c r="B156">
        <f t="shared" si="26"/>
        <v>2002</v>
      </c>
      <c r="C156" s="7">
        <v>37405</v>
      </c>
      <c r="D156">
        <v>27.3</v>
      </c>
      <c r="E156" s="12">
        <v>0</v>
      </c>
      <c r="F156" s="3">
        <f t="shared" si="18"/>
        <v>20.8001</v>
      </c>
      <c r="G156" s="7">
        <v>37436</v>
      </c>
      <c r="H156">
        <v>15.8</v>
      </c>
      <c r="I156" s="12">
        <v>0.05</v>
      </c>
      <c r="J156" s="3">
        <f t="shared" si="19"/>
        <v>10.202100000000002</v>
      </c>
      <c r="K156" s="7">
        <v>37466</v>
      </c>
      <c r="L156">
        <v>10.4</v>
      </c>
      <c r="M156" s="12">
        <v>0.06</v>
      </c>
      <c r="N156" s="3">
        <f t="shared" si="20"/>
        <v>2.5038000000000018</v>
      </c>
      <c r="O156" s="7">
        <v>37497</v>
      </c>
      <c r="P156">
        <v>3.38</v>
      </c>
      <c r="Q156" s="12">
        <v>0</v>
      </c>
      <c r="R156" s="3">
        <f t="shared" si="21"/>
        <v>-13.152940000000001</v>
      </c>
      <c r="S156" s="7">
        <v>37528</v>
      </c>
      <c r="T156">
        <v>7.06</v>
      </c>
      <c r="U156" s="12">
        <v>0</v>
      </c>
      <c r="V156" s="3">
        <f t="shared" si="22"/>
        <v>-2.6847799999999999</v>
      </c>
      <c r="W156" s="7">
        <v>37558</v>
      </c>
      <c r="X156">
        <v>8.24</v>
      </c>
      <c r="Y156" s="12">
        <v>0</v>
      </c>
      <c r="Z156" s="3">
        <f t="shared" si="23"/>
        <v>4.7908800000000005</v>
      </c>
      <c r="AA156" s="7">
        <v>37589</v>
      </c>
      <c r="AB156">
        <v>43.7</v>
      </c>
      <c r="AC156" s="12"/>
      <c r="AD156" s="3">
        <f t="shared" si="24"/>
        <v>70.575500000000005</v>
      </c>
      <c r="AE156" s="7">
        <v>37619</v>
      </c>
      <c r="AF156">
        <v>77.900000000000006</v>
      </c>
      <c r="AG156" s="12"/>
      <c r="AH156" s="3">
        <f t="shared" si="25"/>
        <v>125.80850000000001</v>
      </c>
    </row>
    <row r="157" spans="2:34" x14ac:dyDescent="0.35">
      <c r="B157">
        <f t="shared" si="26"/>
        <v>2002</v>
      </c>
      <c r="C157" s="7">
        <v>37406</v>
      </c>
      <c r="D157">
        <v>26.1</v>
      </c>
      <c r="E157" s="12">
        <v>0</v>
      </c>
      <c r="F157" s="3">
        <f t="shared" si="18"/>
        <v>19.075700000000005</v>
      </c>
      <c r="G157" s="7">
        <v>37437</v>
      </c>
      <c r="H157">
        <v>13.5</v>
      </c>
      <c r="I157" s="12">
        <v>0</v>
      </c>
      <c r="J157" s="3">
        <f t="shared" si="19"/>
        <v>-6.0500000000001108E-2</v>
      </c>
      <c r="K157" s="7">
        <v>37467</v>
      </c>
      <c r="L157">
        <v>9.64</v>
      </c>
      <c r="M157" s="12">
        <v>0.61</v>
      </c>
      <c r="N157" s="3">
        <f t="shared" si="20"/>
        <v>77.944180000000003</v>
      </c>
      <c r="O157" s="7">
        <v>37498</v>
      </c>
      <c r="P157">
        <v>3.92</v>
      </c>
      <c r="Q157" s="12">
        <v>0.38</v>
      </c>
      <c r="R157" s="3">
        <f t="shared" si="21"/>
        <v>40.500040000000013</v>
      </c>
      <c r="S157" s="7">
        <v>37529</v>
      </c>
      <c r="T157">
        <v>4.66</v>
      </c>
      <c r="U157" s="12">
        <v>0</v>
      </c>
      <c r="V157" s="3">
        <f t="shared" si="22"/>
        <v>-6.1335799999999994</v>
      </c>
      <c r="W157" s="7">
        <v>37559</v>
      </c>
      <c r="X157">
        <v>7.46</v>
      </c>
      <c r="Y157" s="12">
        <v>0</v>
      </c>
      <c r="Z157" s="3">
        <f t="shared" si="23"/>
        <v>3.6700200000000001</v>
      </c>
      <c r="AA157" s="7">
        <v>37590</v>
      </c>
      <c r="AB157">
        <v>38.9</v>
      </c>
      <c r="AC157" s="12"/>
      <c r="AD157" s="3">
        <f t="shared" si="24"/>
        <v>62.823499999999996</v>
      </c>
      <c r="AE157" s="7">
        <v>37620</v>
      </c>
      <c r="AF157">
        <v>65.8</v>
      </c>
      <c r="AG157" s="12"/>
      <c r="AH157" s="3">
        <f t="shared" si="25"/>
        <v>106.267</v>
      </c>
    </row>
    <row r="158" spans="2:34" x14ac:dyDescent="0.35">
      <c r="B158">
        <f t="shared" si="26"/>
        <v>2002</v>
      </c>
      <c r="C158" s="7">
        <v>37407</v>
      </c>
      <c r="D158">
        <v>23.4</v>
      </c>
      <c r="E158" s="12">
        <v>0</v>
      </c>
      <c r="F158" s="3">
        <f t="shared" si="18"/>
        <v>15.195799999999998</v>
      </c>
      <c r="G158" s="6"/>
      <c r="J158" s="3" t="str">
        <f t="shared" si="19"/>
        <v/>
      </c>
      <c r="K158" s="7">
        <v>37468</v>
      </c>
      <c r="L158">
        <v>7.7</v>
      </c>
      <c r="M158" s="12">
        <v>0.1</v>
      </c>
      <c r="N158" s="3">
        <f t="shared" si="20"/>
        <v>4.1899000000000015</v>
      </c>
      <c r="O158" s="7">
        <v>37499</v>
      </c>
      <c r="P158">
        <v>3.69</v>
      </c>
      <c r="Q158" s="12">
        <v>0</v>
      </c>
      <c r="R158" s="3">
        <f t="shared" si="21"/>
        <v>-12.707470000000001</v>
      </c>
      <c r="S158" s="6"/>
      <c r="V158" s="3" t="str">
        <f t="shared" si="22"/>
        <v/>
      </c>
      <c r="W158" s="7">
        <v>37560</v>
      </c>
      <c r="X158">
        <v>7.62</v>
      </c>
      <c r="Y158" s="12">
        <v>0</v>
      </c>
      <c r="Z158" s="3">
        <f t="shared" si="23"/>
        <v>3.89994</v>
      </c>
      <c r="AA158" s="6"/>
      <c r="AD158" s="3" t="str">
        <f t="shared" si="24"/>
        <v/>
      </c>
      <c r="AE158" s="7">
        <v>37621</v>
      </c>
      <c r="AF158">
        <v>61.1</v>
      </c>
      <c r="AG158" s="12"/>
      <c r="AH158" s="3">
        <f t="shared" si="25"/>
        <v>98.676500000000004</v>
      </c>
    </row>
    <row r="159" spans="2:34" x14ac:dyDescent="0.35">
      <c r="B159">
        <f t="shared" si="26"/>
        <v>2003</v>
      </c>
      <c r="C159" s="7">
        <v>37742</v>
      </c>
      <c r="D159">
        <v>99.7</v>
      </c>
      <c r="E159" s="12">
        <v>0</v>
      </c>
      <c r="F159" s="3">
        <f t="shared" si="18"/>
        <v>124.8389</v>
      </c>
      <c r="G159" s="7">
        <v>37773</v>
      </c>
      <c r="H159">
        <v>70.2</v>
      </c>
      <c r="I159" s="12">
        <v>0.02</v>
      </c>
      <c r="J159" s="3">
        <f t="shared" si="19"/>
        <v>84.200400000000016</v>
      </c>
      <c r="K159" s="7">
        <v>37803</v>
      </c>
      <c r="L159">
        <v>10.7</v>
      </c>
      <c r="M159" s="12">
        <v>0</v>
      </c>
      <c r="N159" s="3">
        <f t="shared" si="20"/>
        <v>-5.4140999999999995</v>
      </c>
      <c r="O159" s="7">
        <v>37834</v>
      </c>
      <c r="P159">
        <v>5.67</v>
      </c>
      <c r="Q159" s="12">
        <v>0</v>
      </c>
      <c r="R159" s="3">
        <f t="shared" si="21"/>
        <v>-9.862210000000001</v>
      </c>
      <c r="S159" s="7">
        <v>37865</v>
      </c>
      <c r="T159">
        <v>3.02</v>
      </c>
      <c r="U159" s="12">
        <v>0</v>
      </c>
      <c r="V159" s="3">
        <f t="shared" si="22"/>
        <v>-8.4902599999999993</v>
      </c>
      <c r="W159" s="7">
        <v>37895</v>
      </c>
      <c r="X159">
        <v>4.78</v>
      </c>
      <c r="Y159" s="12">
        <v>0.04</v>
      </c>
      <c r="Z159" s="3">
        <f t="shared" si="23"/>
        <v>5.3848600000000006</v>
      </c>
      <c r="AA159" s="7">
        <v>37926</v>
      </c>
      <c r="AB159">
        <v>203</v>
      </c>
      <c r="AC159" s="12"/>
      <c r="AD159" s="3">
        <f t="shared" si="24"/>
        <v>327.84499999999997</v>
      </c>
      <c r="AE159" s="7">
        <v>37956</v>
      </c>
      <c r="AF159">
        <v>167</v>
      </c>
      <c r="AG159" s="12"/>
      <c r="AH159" s="3">
        <f t="shared" si="25"/>
        <v>269.70499999999998</v>
      </c>
    </row>
    <row r="160" spans="2:34" x14ac:dyDescent="0.35">
      <c r="B160">
        <f t="shared" si="26"/>
        <v>2003</v>
      </c>
      <c r="C160" s="7">
        <v>37743</v>
      </c>
      <c r="D160">
        <v>94.4</v>
      </c>
      <c r="E160" s="12">
        <v>7.0000000000000007E-2</v>
      </c>
      <c r="F160" s="3">
        <f t="shared" si="18"/>
        <v>126.9633</v>
      </c>
      <c r="G160" s="7">
        <v>37774</v>
      </c>
      <c r="H160">
        <v>177</v>
      </c>
      <c r="I160" s="12">
        <v>1.03</v>
      </c>
      <c r="J160" s="3">
        <f t="shared" si="19"/>
        <v>378.21350000000001</v>
      </c>
      <c r="K160" s="7">
        <v>37804</v>
      </c>
      <c r="L160">
        <v>9.91</v>
      </c>
      <c r="M160" s="12">
        <v>0</v>
      </c>
      <c r="N160" s="3">
        <f t="shared" si="20"/>
        <v>-6.5493299999999977</v>
      </c>
      <c r="O160" s="7">
        <v>37835</v>
      </c>
      <c r="P160">
        <v>11.2</v>
      </c>
      <c r="Q160" s="12">
        <v>0</v>
      </c>
      <c r="R160" s="3">
        <f t="shared" si="21"/>
        <v>-1.9156000000000013</v>
      </c>
      <c r="S160" s="7">
        <v>37866</v>
      </c>
      <c r="T160">
        <v>3.02</v>
      </c>
      <c r="U160" s="12">
        <v>0</v>
      </c>
      <c r="V160" s="3">
        <f t="shared" si="22"/>
        <v>-8.4902599999999993</v>
      </c>
      <c r="W160" s="7">
        <v>37896</v>
      </c>
      <c r="X160">
        <v>4.51</v>
      </c>
      <c r="Y160" s="12">
        <v>0.02</v>
      </c>
      <c r="Z160" s="3">
        <f t="shared" si="23"/>
        <v>2.2138700000000004</v>
      </c>
      <c r="AA160" s="7">
        <v>37927</v>
      </c>
      <c r="AB160">
        <v>147</v>
      </c>
      <c r="AC160" s="12"/>
      <c r="AD160" s="3">
        <f t="shared" si="24"/>
        <v>237.405</v>
      </c>
      <c r="AE160" s="7">
        <v>37957</v>
      </c>
      <c r="AF160">
        <v>135</v>
      </c>
      <c r="AG160" s="12"/>
      <c r="AH160" s="3">
        <f t="shared" si="25"/>
        <v>218.02500000000001</v>
      </c>
    </row>
    <row r="161" spans="2:34" x14ac:dyDescent="0.35">
      <c r="B161">
        <f t="shared" si="26"/>
        <v>2003</v>
      </c>
      <c r="C161" s="7">
        <v>37744</v>
      </c>
      <c r="D161">
        <v>98.3</v>
      </c>
      <c r="E161" s="12">
        <v>0.28000000000000003</v>
      </c>
      <c r="F161" s="3">
        <f t="shared" si="18"/>
        <v>161.78910000000002</v>
      </c>
      <c r="G161" s="7">
        <v>37775</v>
      </c>
      <c r="H161">
        <v>170</v>
      </c>
      <c r="I161" s="12">
        <v>0</v>
      </c>
      <c r="J161" s="3">
        <f t="shared" si="19"/>
        <v>224.83</v>
      </c>
      <c r="K161" s="7">
        <v>37805</v>
      </c>
      <c r="L161">
        <v>8.99</v>
      </c>
      <c r="M161" s="12">
        <v>0</v>
      </c>
      <c r="N161" s="3">
        <f t="shared" si="20"/>
        <v>-7.8713699999999989</v>
      </c>
      <c r="O161" s="7">
        <v>37836</v>
      </c>
      <c r="P161">
        <v>9.44</v>
      </c>
      <c r="Q161" s="12">
        <v>0</v>
      </c>
      <c r="R161" s="3">
        <f t="shared" si="21"/>
        <v>-4.444720000000002</v>
      </c>
      <c r="S161" s="7">
        <v>37867</v>
      </c>
      <c r="T161">
        <v>2.82</v>
      </c>
      <c r="U161" s="12">
        <v>0</v>
      </c>
      <c r="V161" s="3">
        <f t="shared" si="22"/>
        <v>-8.7776600000000009</v>
      </c>
      <c r="W161" s="7">
        <v>37897</v>
      </c>
      <c r="X161">
        <v>5.27</v>
      </c>
      <c r="Y161" s="12">
        <v>0.27</v>
      </c>
      <c r="Z161" s="3">
        <f t="shared" si="23"/>
        <v>38.093490000000003</v>
      </c>
      <c r="AA161" s="7">
        <v>37928</v>
      </c>
      <c r="AB161">
        <v>114</v>
      </c>
      <c r="AC161" s="12"/>
      <c r="AD161" s="3">
        <f t="shared" si="24"/>
        <v>184.10999999999999</v>
      </c>
      <c r="AE161" s="7">
        <v>37958</v>
      </c>
      <c r="AF161">
        <v>106</v>
      </c>
      <c r="AG161" s="12"/>
      <c r="AH161" s="3">
        <f t="shared" si="25"/>
        <v>171.19</v>
      </c>
    </row>
    <row r="162" spans="2:34" x14ac:dyDescent="0.35">
      <c r="B162">
        <f t="shared" si="26"/>
        <v>2003</v>
      </c>
      <c r="C162" s="7">
        <v>37745</v>
      </c>
      <c r="D162">
        <v>86.3</v>
      </c>
      <c r="E162" s="12">
        <v>0</v>
      </c>
      <c r="F162" s="3">
        <f t="shared" si="18"/>
        <v>105.5831</v>
      </c>
      <c r="G162" s="7">
        <v>37776</v>
      </c>
      <c r="H162">
        <v>130</v>
      </c>
      <c r="I162" s="12">
        <v>0</v>
      </c>
      <c r="J162" s="3">
        <f t="shared" si="19"/>
        <v>167.35</v>
      </c>
      <c r="K162" s="7">
        <v>37806</v>
      </c>
      <c r="L162">
        <v>8.25</v>
      </c>
      <c r="M162" s="12">
        <v>0</v>
      </c>
      <c r="N162" s="3">
        <f t="shared" si="20"/>
        <v>-8.9347499999999993</v>
      </c>
      <c r="O162" s="7">
        <v>37837</v>
      </c>
      <c r="P162">
        <v>8.25</v>
      </c>
      <c r="Q162" s="12">
        <v>1.24</v>
      </c>
      <c r="R162" s="3">
        <f t="shared" si="21"/>
        <v>166.39124999999999</v>
      </c>
      <c r="S162" s="7">
        <v>37868</v>
      </c>
      <c r="T162">
        <v>7.07</v>
      </c>
      <c r="U162" s="12">
        <v>0</v>
      </c>
      <c r="V162" s="3">
        <f t="shared" si="22"/>
        <v>-2.6704099999999986</v>
      </c>
      <c r="W162" s="7">
        <v>37898</v>
      </c>
      <c r="X162">
        <v>5.05</v>
      </c>
      <c r="Y162" s="12">
        <v>0</v>
      </c>
      <c r="Z162" s="3">
        <f t="shared" si="23"/>
        <v>0.2068500000000002</v>
      </c>
      <c r="AA162" s="7">
        <v>37929</v>
      </c>
      <c r="AB162">
        <v>96.8</v>
      </c>
      <c r="AC162" s="12"/>
      <c r="AD162" s="3">
        <f t="shared" si="24"/>
        <v>156.33199999999999</v>
      </c>
      <c r="AE162" s="7">
        <v>37959</v>
      </c>
      <c r="AF162">
        <v>86.9</v>
      </c>
      <c r="AG162" s="12"/>
      <c r="AH162" s="3">
        <f t="shared" si="25"/>
        <v>140.34350000000001</v>
      </c>
    </row>
    <row r="163" spans="2:34" x14ac:dyDescent="0.35">
      <c r="B163">
        <f t="shared" si="26"/>
        <v>2003</v>
      </c>
      <c r="C163" s="7">
        <v>37746</v>
      </c>
      <c r="D163">
        <v>75.7</v>
      </c>
      <c r="E163" s="12">
        <v>0</v>
      </c>
      <c r="F163" s="3">
        <f t="shared" si="18"/>
        <v>90.350899999999996</v>
      </c>
      <c r="G163" s="7">
        <v>37777</v>
      </c>
      <c r="H163">
        <v>94.6</v>
      </c>
      <c r="I163" s="12">
        <v>0.23</v>
      </c>
      <c r="J163" s="3">
        <f t="shared" si="19"/>
        <v>148.4847</v>
      </c>
      <c r="K163" s="7">
        <v>37807</v>
      </c>
      <c r="L163">
        <v>8.02</v>
      </c>
      <c r="M163" s="12">
        <v>0</v>
      </c>
      <c r="N163" s="3">
        <f t="shared" si="20"/>
        <v>-9.2652599999999996</v>
      </c>
      <c r="O163" s="7">
        <v>37838</v>
      </c>
      <c r="P163">
        <v>9.73</v>
      </c>
      <c r="Q163" s="12">
        <v>0.09</v>
      </c>
      <c r="R163" s="3">
        <f t="shared" si="21"/>
        <v>8.4955099999999977</v>
      </c>
      <c r="S163" s="7">
        <v>37869</v>
      </c>
      <c r="T163">
        <v>5.36</v>
      </c>
      <c r="U163" s="12">
        <v>1.45</v>
      </c>
      <c r="V163" s="3">
        <f t="shared" si="22"/>
        <v>196.63982000000001</v>
      </c>
      <c r="W163" s="7">
        <v>37899</v>
      </c>
      <c r="X163">
        <v>13.9</v>
      </c>
      <c r="Y163" s="12">
        <v>0</v>
      </c>
      <c r="Z163" s="3">
        <f t="shared" si="23"/>
        <v>12.924299999999999</v>
      </c>
      <c r="AA163" s="7">
        <v>37930</v>
      </c>
      <c r="AB163">
        <v>84.3</v>
      </c>
      <c r="AC163" s="12"/>
      <c r="AD163" s="3">
        <f t="shared" si="24"/>
        <v>136.14449999999999</v>
      </c>
      <c r="AE163" s="7">
        <v>37960</v>
      </c>
      <c r="AF163">
        <v>73.599999999999994</v>
      </c>
      <c r="AG163" s="12"/>
      <c r="AH163" s="3">
        <f t="shared" si="25"/>
        <v>118.86399999999999</v>
      </c>
    </row>
    <row r="164" spans="2:34" x14ac:dyDescent="0.35">
      <c r="B164">
        <f t="shared" si="26"/>
        <v>2003</v>
      </c>
      <c r="C164" s="7">
        <v>37747</v>
      </c>
      <c r="D164">
        <v>69.400000000000006</v>
      </c>
      <c r="E164" s="12">
        <v>0</v>
      </c>
      <c r="F164" s="3">
        <f t="shared" si="18"/>
        <v>81.297800000000024</v>
      </c>
      <c r="G164" s="7">
        <v>37778</v>
      </c>
      <c r="H164">
        <v>86.6</v>
      </c>
      <c r="I164" s="12">
        <v>0.24</v>
      </c>
      <c r="J164" s="3">
        <f t="shared" si="19"/>
        <v>138.3802</v>
      </c>
      <c r="K164" s="7">
        <v>37808</v>
      </c>
      <c r="L164">
        <v>8.0299999999999994</v>
      </c>
      <c r="M164" s="12">
        <v>0</v>
      </c>
      <c r="N164" s="3">
        <f t="shared" si="20"/>
        <v>-9.2508900000000001</v>
      </c>
      <c r="O164" s="7">
        <v>37839</v>
      </c>
      <c r="P164">
        <v>12.2</v>
      </c>
      <c r="Q164" s="12">
        <v>0.42</v>
      </c>
      <c r="R164" s="3">
        <f t="shared" si="21"/>
        <v>57.964399999999983</v>
      </c>
      <c r="S164" s="7">
        <v>37870</v>
      </c>
      <c r="T164">
        <v>4.2699999999999996</v>
      </c>
      <c r="U164" s="12">
        <v>0</v>
      </c>
      <c r="V164" s="3">
        <f t="shared" si="22"/>
        <v>-6.6940100000000005</v>
      </c>
      <c r="W164" s="7">
        <v>37900</v>
      </c>
      <c r="X164">
        <v>12.4</v>
      </c>
      <c r="Y164" s="12">
        <v>1.26</v>
      </c>
      <c r="Z164" s="3">
        <f t="shared" si="23"/>
        <v>186.09780000000001</v>
      </c>
      <c r="AA164" s="7">
        <v>37931</v>
      </c>
      <c r="AB164">
        <v>82.3</v>
      </c>
      <c r="AC164" s="12"/>
      <c r="AD164" s="3">
        <f t="shared" si="24"/>
        <v>132.9145</v>
      </c>
      <c r="AE164" s="7">
        <v>37961</v>
      </c>
      <c r="AF164">
        <v>63.8</v>
      </c>
      <c r="AG164" s="12"/>
      <c r="AH164" s="3">
        <f t="shared" si="25"/>
        <v>103.03699999999999</v>
      </c>
    </row>
    <row r="165" spans="2:34" x14ac:dyDescent="0.35">
      <c r="B165">
        <f t="shared" si="26"/>
        <v>2003</v>
      </c>
      <c r="C165" s="7">
        <v>37748</v>
      </c>
      <c r="D165">
        <v>145</v>
      </c>
      <c r="E165" s="12">
        <v>1.32</v>
      </c>
      <c r="F165" s="3">
        <f t="shared" si="18"/>
        <v>373.613</v>
      </c>
      <c r="G165" s="7">
        <v>37779</v>
      </c>
      <c r="H165">
        <v>72.599999999999994</v>
      </c>
      <c r="I165" s="12">
        <v>0</v>
      </c>
      <c r="J165" s="3">
        <f t="shared" si="19"/>
        <v>84.866199999999992</v>
      </c>
      <c r="K165" s="7">
        <v>37809</v>
      </c>
      <c r="L165">
        <v>7.69</v>
      </c>
      <c r="M165" s="12">
        <v>0</v>
      </c>
      <c r="N165" s="3">
        <f t="shared" si="20"/>
        <v>-9.739469999999999</v>
      </c>
      <c r="O165" s="7">
        <v>37840</v>
      </c>
      <c r="P165">
        <v>10.7</v>
      </c>
      <c r="Q165" s="12">
        <v>0.04</v>
      </c>
      <c r="R165" s="3">
        <f t="shared" si="21"/>
        <v>2.931899999999998</v>
      </c>
      <c r="S165" s="7">
        <v>37871</v>
      </c>
      <c r="T165">
        <v>3.77</v>
      </c>
      <c r="U165" s="12">
        <v>0</v>
      </c>
      <c r="V165" s="3">
        <f t="shared" si="22"/>
        <v>-7.4125100000000002</v>
      </c>
      <c r="W165" s="7">
        <v>37901</v>
      </c>
      <c r="X165">
        <v>10.7</v>
      </c>
      <c r="Y165" s="12">
        <v>0</v>
      </c>
      <c r="Z165" s="3">
        <f t="shared" si="23"/>
        <v>8.3259000000000007</v>
      </c>
      <c r="AA165" s="7">
        <v>37932</v>
      </c>
      <c r="AB165">
        <v>71.900000000000006</v>
      </c>
      <c r="AC165" s="12"/>
      <c r="AD165" s="3">
        <f t="shared" si="24"/>
        <v>116.11850000000001</v>
      </c>
      <c r="AE165" s="7">
        <v>37962</v>
      </c>
      <c r="AF165">
        <v>66.3</v>
      </c>
      <c r="AG165" s="12"/>
      <c r="AH165" s="3">
        <f t="shared" si="25"/>
        <v>107.0745</v>
      </c>
    </row>
    <row r="166" spans="2:34" x14ac:dyDescent="0.35">
      <c r="B166">
        <f t="shared" si="26"/>
        <v>2003</v>
      </c>
      <c r="C166" s="7">
        <v>37749</v>
      </c>
      <c r="D166">
        <v>142</v>
      </c>
      <c r="E166" s="12">
        <v>0.02</v>
      </c>
      <c r="F166" s="3">
        <f t="shared" si="18"/>
        <v>188.40699999999998</v>
      </c>
      <c r="G166" s="7">
        <v>37780</v>
      </c>
      <c r="H166">
        <v>63.2</v>
      </c>
      <c r="I166" s="12">
        <v>0</v>
      </c>
      <c r="J166" s="3">
        <f t="shared" si="19"/>
        <v>71.358400000000017</v>
      </c>
      <c r="K166" s="7">
        <v>37810</v>
      </c>
      <c r="L166">
        <v>7.45</v>
      </c>
      <c r="M166" s="12">
        <v>0</v>
      </c>
      <c r="N166" s="3">
        <f t="shared" si="20"/>
        <v>-10.084349999999999</v>
      </c>
      <c r="O166" s="7">
        <v>37841</v>
      </c>
      <c r="P166">
        <v>10.5</v>
      </c>
      <c r="Q166" s="12">
        <v>0.02</v>
      </c>
      <c r="R166" s="3">
        <f t="shared" si="21"/>
        <v>-0.13850000000000184</v>
      </c>
      <c r="S166" s="7">
        <v>37872</v>
      </c>
      <c r="T166">
        <v>3.4</v>
      </c>
      <c r="U166" s="12">
        <v>0</v>
      </c>
      <c r="V166" s="3">
        <f t="shared" si="22"/>
        <v>-7.9442000000000004</v>
      </c>
      <c r="W166" s="7">
        <v>37902</v>
      </c>
      <c r="X166">
        <v>9.4600000000000009</v>
      </c>
      <c r="Y166" s="12">
        <v>0.02</v>
      </c>
      <c r="Z166" s="3">
        <f t="shared" si="23"/>
        <v>9.3270200000000028</v>
      </c>
      <c r="AA166" s="7">
        <v>37933</v>
      </c>
      <c r="AB166">
        <v>63.2</v>
      </c>
      <c r="AC166" s="12"/>
      <c r="AD166" s="3">
        <f t="shared" si="24"/>
        <v>102.068</v>
      </c>
      <c r="AE166" s="7">
        <v>37963</v>
      </c>
      <c r="AF166">
        <v>66.3</v>
      </c>
      <c r="AG166" s="12"/>
      <c r="AH166" s="3">
        <f t="shared" si="25"/>
        <v>107.0745</v>
      </c>
    </row>
    <row r="167" spans="2:34" x14ac:dyDescent="0.35">
      <c r="B167">
        <f t="shared" si="26"/>
        <v>2003</v>
      </c>
      <c r="C167" s="7">
        <v>37750</v>
      </c>
      <c r="D167">
        <v>121</v>
      </c>
      <c r="E167" s="12">
        <v>0</v>
      </c>
      <c r="F167" s="3">
        <f t="shared" si="18"/>
        <v>155.447</v>
      </c>
      <c r="G167" s="7">
        <v>37781</v>
      </c>
      <c r="H167">
        <v>57.1</v>
      </c>
      <c r="I167" s="12">
        <v>0</v>
      </c>
      <c r="J167" s="3">
        <f t="shared" si="19"/>
        <v>62.592700000000001</v>
      </c>
      <c r="K167" s="7">
        <v>37811</v>
      </c>
      <c r="L167">
        <v>7.34</v>
      </c>
      <c r="M167" s="12">
        <v>0</v>
      </c>
      <c r="N167" s="3">
        <f t="shared" si="20"/>
        <v>-10.242419999999999</v>
      </c>
      <c r="O167" s="7">
        <v>37842</v>
      </c>
      <c r="P167">
        <v>10.1</v>
      </c>
      <c r="Q167" s="12">
        <v>0.09</v>
      </c>
      <c r="R167" s="3">
        <f t="shared" si="21"/>
        <v>9.027199999999997</v>
      </c>
      <c r="S167" s="7">
        <v>37873</v>
      </c>
      <c r="T167">
        <v>3.14</v>
      </c>
      <c r="U167" s="12">
        <v>0</v>
      </c>
      <c r="V167" s="3">
        <f t="shared" si="22"/>
        <v>-8.3178199999999993</v>
      </c>
      <c r="W167" s="7">
        <v>37903</v>
      </c>
      <c r="X167">
        <v>8.98</v>
      </c>
      <c r="Y167" s="12">
        <v>0</v>
      </c>
      <c r="Z167" s="3">
        <f t="shared" si="23"/>
        <v>5.8542600000000009</v>
      </c>
      <c r="AA167" s="7">
        <v>37934</v>
      </c>
      <c r="AB167">
        <v>54.6</v>
      </c>
      <c r="AC167" s="12"/>
      <c r="AD167" s="3">
        <f t="shared" si="24"/>
        <v>88.179000000000002</v>
      </c>
      <c r="AE167" s="7">
        <v>37964</v>
      </c>
      <c r="AF167">
        <v>59.2</v>
      </c>
      <c r="AG167" s="12"/>
      <c r="AH167" s="3">
        <f t="shared" si="25"/>
        <v>95.608000000000004</v>
      </c>
    </row>
    <row r="168" spans="2:34" x14ac:dyDescent="0.35">
      <c r="B168">
        <f t="shared" si="26"/>
        <v>2003</v>
      </c>
      <c r="C168" s="7">
        <v>37751</v>
      </c>
      <c r="D168">
        <v>98.9</v>
      </c>
      <c r="E168" s="12">
        <v>0</v>
      </c>
      <c r="F168" s="3">
        <f t="shared" si="18"/>
        <v>123.6893</v>
      </c>
      <c r="G168" s="7">
        <v>37782</v>
      </c>
      <c r="H168">
        <v>51.8</v>
      </c>
      <c r="I168" s="12">
        <v>0</v>
      </c>
      <c r="J168" s="3">
        <f t="shared" si="19"/>
        <v>54.976599999999998</v>
      </c>
      <c r="K168" s="7">
        <v>37812</v>
      </c>
      <c r="L168">
        <v>7.1</v>
      </c>
      <c r="M168" s="12">
        <v>0</v>
      </c>
      <c r="N168" s="3">
        <f t="shared" si="20"/>
        <v>-10.587299999999999</v>
      </c>
      <c r="O168" s="7">
        <v>37843</v>
      </c>
      <c r="P168">
        <v>9.2799999999999994</v>
      </c>
      <c r="Q168" s="12">
        <v>0.21</v>
      </c>
      <c r="R168" s="3">
        <f t="shared" si="21"/>
        <v>24.546859999999995</v>
      </c>
      <c r="S168" s="7">
        <v>37874</v>
      </c>
      <c r="T168">
        <v>3.02</v>
      </c>
      <c r="U168" s="12">
        <v>0</v>
      </c>
      <c r="V168" s="3">
        <f t="shared" si="22"/>
        <v>-8.4902599999999993</v>
      </c>
      <c r="W168" s="7">
        <v>37904</v>
      </c>
      <c r="X168">
        <v>9.36</v>
      </c>
      <c r="Y168" s="12">
        <v>0</v>
      </c>
      <c r="Z168" s="3">
        <f t="shared" si="23"/>
        <v>6.4003199999999998</v>
      </c>
      <c r="AA168" s="7">
        <v>37935</v>
      </c>
      <c r="AB168">
        <v>49</v>
      </c>
      <c r="AC168" s="12"/>
      <c r="AD168" s="3">
        <f t="shared" si="24"/>
        <v>79.135000000000005</v>
      </c>
      <c r="AE168" s="7">
        <v>37965</v>
      </c>
      <c r="AF168">
        <v>54.6</v>
      </c>
      <c r="AG168" s="12"/>
      <c r="AH168" s="3">
        <f t="shared" si="25"/>
        <v>88.179000000000002</v>
      </c>
    </row>
    <row r="169" spans="2:34" x14ac:dyDescent="0.35">
      <c r="B169">
        <f t="shared" si="26"/>
        <v>2003</v>
      </c>
      <c r="C169" s="7">
        <v>37752</v>
      </c>
      <c r="D169">
        <v>80.900000000000006</v>
      </c>
      <c r="E169" s="12">
        <v>0</v>
      </c>
      <c r="F169" s="3">
        <f t="shared" si="18"/>
        <v>97.823300000000017</v>
      </c>
      <c r="G169" s="7">
        <v>37783</v>
      </c>
      <c r="H169">
        <v>44.8</v>
      </c>
      <c r="I169" s="12">
        <v>0</v>
      </c>
      <c r="J169" s="3">
        <f t="shared" si="19"/>
        <v>44.9176</v>
      </c>
      <c r="K169" s="7">
        <v>37813</v>
      </c>
      <c r="L169">
        <v>7.89</v>
      </c>
      <c r="M169" s="12">
        <v>0</v>
      </c>
      <c r="N169" s="3">
        <f t="shared" si="20"/>
        <v>-9.4520699999999991</v>
      </c>
      <c r="O169" s="7">
        <v>37844</v>
      </c>
      <c r="P169">
        <v>8.44</v>
      </c>
      <c r="Q169" s="12">
        <v>0</v>
      </c>
      <c r="R169" s="3">
        <f t="shared" si="21"/>
        <v>-5.8817200000000014</v>
      </c>
      <c r="S169" s="7">
        <v>37875</v>
      </c>
      <c r="T169">
        <v>2.96</v>
      </c>
      <c r="U169" s="12">
        <v>0</v>
      </c>
      <c r="V169" s="3">
        <f t="shared" si="22"/>
        <v>-8.5764800000000001</v>
      </c>
      <c r="W169" s="7">
        <v>37905</v>
      </c>
      <c r="X169">
        <v>7.75</v>
      </c>
      <c r="Y169" s="12">
        <v>0</v>
      </c>
      <c r="Z169" s="3">
        <f t="shared" si="23"/>
        <v>4.0867500000000012</v>
      </c>
      <c r="AA169" s="7">
        <v>37936</v>
      </c>
      <c r="AB169">
        <v>46.2</v>
      </c>
      <c r="AC169" s="12"/>
      <c r="AD169" s="3">
        <f t="shared" si="24"/>
        <v>74.613</v>
      </c>
      <c r="AE169" s="7">
        <v>37966</v>
      </c>
      <c r="AF169">
        <v>60.8</v>
      </c>
      <c r="AG169" s="12"/>
      <c r="AH169" s="3">
        <f t="shared" si="25"/>
        <v>98.191999999999993</v>
      </c>
    </row>
    <row r="170" spans="2:34" x14ac:dyDescent="0.35">
      <c r="B170">
        <f t="shared" si="26"/>
        <v>2003</v>
      </c>
      <c r="C170" s="7">
        <v>37753</v>
      </c>
      <c r="D170">
        <v>78.900000000000006</v>
      </c>
      <c r="E170" s="12">
        <v>0.4</v>
      </c>
      <c r="F170" s="3">
        <f t="shared" si="18"/>
        <v>150.60930000000002</v>
      </c>
      <c r="G170" s="7">
        <v>37784</v>
      </c>
      <c r="H170">
        <v>41.8</v>
      </c>
      <c r="I170" s="12">
        <v>0.05</v>
      </c>
      <c r="J170" s="3">
        <f t="shared" si="19"/>
        <v>47.564099999999996</v>
      </c>
      <c r="K170" s="7">
        <v>37814</v>
      </c>
      <c r="L170">
        <v>8.73</v>
      </c>
      <c r="M170" s="12">
        <v>0.35</v>
      </c>
      <c r="N170" s="3">
        <f t="shared" si="20"/>
        <v>40.457509999999999</v>
      </c>
      <c r="O170" s="7">
        <v>37845</v>
      </c>
      <c r="P170">
        <v>8.9</v>
      </c>
      <c r="Q170" s="12">
        <v>0.11</v>
      </c>
      <c r="R170" s="3">
        <f t="shared" si="21"/>
        <v>10.085800000000001</v>
      </c>
      <c r="S170" s="7">
        <v>37876</v>
      </c>
      <c r="T170">
        <v>2.74</v>
      </c>
      <c r="U170" s="12">
        <v>0</v>
      </c>
      <c r="V170" s="3">
        <f t="shared" si="22"/>
        <v>-8.8926199999999991</v>
      </c>
      <c r="W170" s="7">
        <v>37906</v>
      </c>
      <c r="X170">
        <v>5.63</v>
      </c>
      <c r="Y170" s="12">
        <v>0</v>
      </c>
      <c r="Z170" s="3">
        <f t="shared" si="23"/>
        <v>1.0403100000000007</v>
      </c>
      <c r="AA170" s="7">
        <v>37937</v>
      </c>
      <c r="AB170">
        <v>46.5</v>
      </c>
      <c r="AC170" s="12"/>
      <c r="AD170" s="3">
        <f t="shared" si="24"/>
        <v>75.097499999999997</v>
      </c>
      <c r="AE170" s="7">
        <v>37967</v>
      </c>
      <c r="AF170">
        <v>194</v>
      </c>
      <c r="AG170" s="12"/>
      <c r="AH170" s="3">
        <f t="shared" si="25"/>
        <v>313.31</v>
      </c>
    </row>
    <row r="171" spans="2:34" x14ac:dyDescent="0.35">
      <c r="B171">
        <f t="shared" si="26"/>
        <v>2003</v>
      </c>
      <c r="C171" s="7">
        <v>37754</v>
      </c>
      <c r="D171">
        <v>81.099999999999994</v>
      </c>
      <c r="E171" s="12">
        <v>0.15</v>
      </c>
      <c r="F171" s="3">
        <f t="shared" si="18"/>
        <v>118.98320000000001</v>
      </c>
      <c r="G171" s="7">
        <v>37785</v>
      </c>
      <c r="H171">
        <v>36.9</v>
      </c>
      <c r="I171" s="12">
        <v>0</v>
      </c>
      <c r="J171" s="3">
        <f t="shared" si="19"/>
        <v>33.565300000000001</v>
      </c>
      <c r="K171" s="7">
        <v>37815</v>
      </c>
      <c r="L171">
        <v>7.88</v>
      </c>
      <c r="M171" s="12">
        <v>0</v>
      </c>
      <c r="N171" s="3">
        <f t="shared" si="20"/>
        <v>-9.4664399999999986</v>
      </c>
      <c r="O171" s="7">
        <v>37846</v>
      </c>
      <c r="P171">
        <v>8.17</v>
      </c>
      <c r="Q171" s="12">
        <v>0.02</v>
      </c>
      <c r="R171" s="3">
        <f t="shared" si="21"/>
        <v>-3.4867100000000018</v>
      </c>
      <c r="S171" s="7">
        <v>37877</v>
      </c>
      <c r="T171">
        <v>2.69</v>
      </c>
      <c r="U171" s="12">
        <v>0</v>
      </c>
      <c r="V171" s="3">
        <f t="shared" si="22"/>
        <v>-8.9644700000000004</v>
      </c>
      <c r="W171" s="7">
        <v>37907</v>
      </c>
      <c r="X171">
        <v>5.52</v>
      </c>
      <c r="Y171" s="12">
        <v>1.42</v>
      </c>
      <c r="Z171" s="3">
        <f t="shared" si="23"/>
        <v>198.47523999999999</v>
      </c>
      <c r="AA171" s="7">
        <v>37938</v>
      </c>
      <c r="AB171">
        <v>91</v>
      </c>
      <c r="AC171" s="12"/>
      <c r="AD171" s="3">
        <f t="shared" si="24"/>
        <v>146.965</v>
      </c>
      <c r="AE171" s="7">
        <v>37968</v>
      </c>
      <c r="AF171">
        <v>197</v>
      </c>
      <c r="AG171" s="12"/>
      <c r="AH171" s="3">
        <f t="shared" si="25"/>
        <v>318.15499999999997</v>
      </c>
    </row>
    <row r="172" spans="2:34" x14ac:dyDescent="0.35">
      <c r="B172">
        <f t="shared" si="26"/>
        <v>2003</v>
      </c>
      <c r="C172" s="7">
        <v>37755</v>
      </c>
      <c r="D172">
        <v>76.099999999999994</v>
      </c>
      <c r="E172" s="12">
        <v>0.02</v>
      </c>
      <c r="F172" s="3">
        <f t="shared" si="18"/>
        <v>93.708700000000007</v>
      </c>
      <c r="G172" s="7">
        <v>37786</v>
      </c>
      <c r="H172">
        <v>54.9</v>
      </c>
      <c r="I172" s="12">
        <v>0.36</v>
      </c>
      <c r="J172" s="3">
        <f t="shared" si="19"/>
        <v>109.52529999999999</v>
      </c>
      <c r="K172" s="7">
        <v>37816</v>
      </c>
      <c r="L172">
        <v>6.93</v>
      </c>
      <c r="M172" s="12">
        <v>0</v>
      </c>
      <c r="N172" s="3">
        <f t="shared" si="20"/>
        <v>-10.831589999999998</v>
      </c>
      <c r="O172" s="7">
        <v>37847</v>
      </c>
      <c r="P172">
        <v>7.43</v>
      </c>
      <c r="Q172" s="12">
        <v>0</v>
      </c>
      <c r="R172" s="3">
        <f t="shared" si="21"/>
        <v>-7.3330900000000021</v>
      </c>
      <c r="S172" s="7">
        <v>37878</v>
      </c>
      <c r="T172">
        <v>2.67</v>
      </c>
      <c r="U172" s="12">
        <v>0</v>
      </c>
      <c r="V172" s="3">
        <f t="shared" si="22"/>
        <v>-8.9932099999999995</v>
      </c>
      <c r="W172" s="7">
        <v>37908</v>
      </c>
      <c r="X172">
        <v>5.09</v>
      </c>
      <c r="Y172" s="12">
        <v>0</v>
      </c>
      <c r="Z172" s="3">
        <f t="shared" si="23"/>
        <v>0.26433000000000018</v>
      </c>
      <c r="AA172" s="7">
        <v>37939</v>
      </c>
      <c r="AB172">
        <v>149</v>
      </c>
      <c r="AC172" s="12"/>
      <c r="AD172" s="3">
        <f t="shared" si="24"/>
        <v>240.63499999999999</v>
      </c>
      <c r="AE172" s="7">
        <v>37969</v>
      </c>
      <c r="AF172">
        <v>190</v>
      </c>
      <c r="AG172" s="12"/>
      <c r="AH172" s="3">
        <f t="shared" si="25"/>
        <v>306.85000000000002</v>
      </c>
    </row>
    <row r="173" spans="2:34" x14ac:dyDescent="0.35">
      <c r="B173">
        <f t="shared" si="26"/>
        <v>2003</v>
      </c>
      <c r="C173" s="7">
        <v>37756</v>
      </c>
      <c r="D173">
        <v>69.2</v>
      </c>
      <c r="E173" s="12">
        <v>0.03</v>
      </c>
      <c r="F173" s="3">
        <f t="shared" si="18"/>
        <v>85.184899999999999</v>
      </c>
      <c r="G173" s="7">
        <v>37787</v>
      </c>
      <c r="H173">
        <v>82.1</v>
      </c>
      <c r="I173" s="12">
        <v>0.96</v>
      </c>
      <c r="J173" s="3">
        <f t="shared" si="19"/>
        <v>232.10169999999999</v>
      </c>
      <c r="K173" s="7">
        <v>37817</v>
      </c>
      <c r="L173">
        <v>6.7</v>
      </c>
      <c r="M173" s="12">
        <v>0</v>
      </c>
      <c r="N173" s="3">
        <f t="shared" si="20"/>
        <v>-11.162099999999999</v>
      </c>
      <c r="O173" s="7">
        <v>37848</v>
      </c>
      <c r="P173">
        <v>6.91</v>
      </c>
      <c r="Q173" s="12">
        <v>0</v>
      </c>
      <c r="R173" s="3">
        <f t="shared" si="21"/>
        <v>-8.0803300000000018</v>
      </c>
      <c r="S173" s="7">
        <v>37879</v>
      </c>
      <c r="T173">
        <v>2.62</v>
      </c>
      <c r="U173" s="12">
        <v>0</v>
      </c>
      <c r="V173" s="3">
        <f t="shared" si="22"/>
        <v>-9.065059999999999</v>
      </c>
      <c r="W173" s="7">
        <v>37909</v>
      </c>
      <c r="X173">
        <v>15.7</v>
      </c>
      <c r="Y173" s="12">
        <v>0</v>
      </c>
      <c r="Z173" s="3">
        <f t="shared" si="23"/>
        <v>15.510899999999999</v>
      </c>
      <c r="AA173" s="7">
        <v>37940</v>
      </c>
      <c r="AB173">
        <v>134</v>
      </c>
      <c r="AC173" s="12"/>
      <c r="AD173" s="3">
        <f t="shared" si="24"/>
        <v>216.41</v>
      </c>
      <c r="AE173" s="7">
        <v>37970</v>
      </c>
      <c r="AF173">
        <v>143</v>
      </c>
      <c r="AG173" s="12"/>
      <c r="AH173" s="3">
        <f t="shared" si="25"/>
        <v>230.94499999999999</v>
      </c>
    </row>
    <row r="174" spans="2:34" x14ac:dyDescent="0.35">
      <c r="B174">
        <f t="shared" si="26"/>
        <v>2003</v>
      </c>
      <c r="C174" s="7">
        <v>37757</v>
      </c>
      <c r="D174">
        <v>62.2</v>
      </c>
      <c r="E174" s="12">
        <v>0</v>
      </c>
      <c r="F174" s="3">
        <f t="shared" si="18"/>
        <v>70.951400000000007</v>
      </c>
      <c r="G174" s="7">
        <v>37788</v>
      </c>
      <c r="H174">
        <v>79.3</v>
      </c>
      <c r="I174" s="12">
        <v>0.05</v>
      </c>
      <c r="J174" s="3">
        <f t="shared" si="19"/>
        <v>101.4516</v>
      </c>
      <c r="K174" s="7">
        <v>37818</v>
      </c>
      <c r="L174">
        <v>6.19</v>
      </c>
      <c r="M174" s="12">
        <v>0</v>
      </c>
      <c r="N174" s="3">
        <f t="shared" si="20"/>
        <v>-11.894969999999999</v>
      </c>
      <c r="O174" s="7">
        <v>37849</v>
      </c>
      <c r="P174">
        <v>6.38</v>
      </c>
      <c r="Q174" s="12">
        <v>0</v>
      </c>
      <c r="R174" s="3">
        <f t="shared" si="21"/>
        <v>-8.841940000000001</v>
      </c>
      <c r="S174" s="7">
        <v>37880</v>
      </c>
      <c r="T174">
        <v>2.7</v>
      </c>
      <c r="U174" s="12">
        <v>0</v>
      </c>
      <c r="V174" s="3">
        <f t="shared" si="22"/>
        <v>-8.9500999999999991</v>
      </c>
      <c r="W174" s="7">
        <v>37910</v>
      </c>
      <c r="X174">
        <v>34.5</v>
      </c>
      <c r="Y174" s="12">
        <v>1.26</v>
      </c>
      <c r="Z174" s="3">
        <f t="shared" si="23"/>
        <v>217.85550000000001</v>
      </c>
      <c r="AA174" s="7">
        <v>37941</v>
      </c>
      <c r="AB174">
        <v>107</v>
      </c>
      <c r="AC174" s="12"/>
      <c r="AD174" s="3">
        <f t="shared" si="24"/>
        <v>172.80500000000001</v>
      </c>
      <c r="AE174" s="7">
        <v>37971</v>
      </c>
      <c r="AF174">
        <v>130</v>
      </c>
      <c r="AG174" s="12"/>
      <c r="AH174" s="3">
        <f t="shared" si="25"/>
        <v>209.95</v>
      </c>
    </row>
    <row r="175" spans="2:34" x14ac:dyDescent="0.35">
      <c r="B175">
        <f t="shared" si="26"/>
        <v>2003</v>
      </c>
      <c r="C175" s="7">
        <v>37758</v>
      </c>
      <c r="D175">
        <v>55.6</v>
      </c>
      <c r="E175" s="12">
        <v>0</v>
      </c>
      <c r="F175" s="3">
        <f t="shared" si="18"/>
        <v>61.467199999999998</v>
      </c>
      <c r="G175" s="7">
        <v>37789</v>
      </c>
      <c r="H175">
        <v>64.8</v>
      </c>
      <c r="I175" s="12">
        <v>0</v>
      </c>
      <c r="J175" s="3">
        <f t="shared" si="19"/>
        <v>73.657600000000002</v>
      </c>
      <c r="K175" s="7">
        <v>37819</v>
      </c>
      <c r="L175">
        <v>6.4</v>
      </c>
      <c r="M175" s="12">
        <v>0.12</v>
      </c>
      <c r="N175" s="3">
        <f t="shared" si="20"/>
        <v>5.1048000000000027</v>
      </c>
      <c r="O175" s="7">
        <v>37850</v>
      </c>
      <c r="P175">
        <v>6.35</v>
      </c>
      <c r="Q175" s="12">
        <v>0</v>
      </c>
      <c r="R175" s="3">
        <f t="shared" si="21"/>
        <v>-8.8850500000000014</v>
      </c>
      <c r="S175" s="7">
        <v>37881</v>
      </c>
      <c r="T175">
        <v>2.96</v>
      </c>
      <c r="U175" s="12">
        <v>0.24</v>
      </c>
      <c r="V175" s="3">
        <f t="shared" si="22"/>
        <v>24.819520000000001</v>
      </c>
      <c r="W175" s="7">
        <v>37911</v>
      </c>
      <c r="X175">
        <v>33</v>
      </c>
      <c r="Y175" s="12">
        <v>0.03</v>
      </c>
      <c r="Z175" s="3">
        <f t="shared" si="23"/>
        <v>44.545500000000004</v>
      </c>
      <c r="AA175" s="7">
        <v>37942</v>
      </c>
      <c r="AB175">
        <v>86.3</v>
      </c>
      <c r="AC175" s="12"/>
      <c r="AD175" s="3">
        <f t="shared" si="24"/>
        <v>139.37449999999998</v>
      </c>
      <c r="AE175" s="7">
        <v>37972</v>
      </c>
      <c r="AF175">
        <v>108</v>
      </c>
      <c r="AG175" s="12"/>
      <c r="AH175" s="3">
        <f t="shared" si="25"/>
        <v>174.42</v>
      </c>
    </row>
    <row r="176" spans="2:34" x14ac:dyDescent="0.35">
      <c r="B176">
        <f t="shared" si="26"/>
        <v>2003</v>
      </c>
      <c r="C176" s="7">
        <v>37759</v>
      </c>
      <c r="D176">
        <v>49.5</v>
      </c>
      <c r="E176" s="12">
        <v>0</v>
      </c>
      <c r="F176" s="3">
        <f t="shared" si="18"/>
        <v>52.701500000000003</v>
      </c>
      <c r="G176" s="7">
        <v>37790</v>
      </c>
      <c r="H176">
        <v>50.2</v>
      </c>
      <c r="I176" s="12">
        <v>0</v>
      </c>
      <c r="J176" s="3">
        <f t="shared" si="19"/>
        <v>52.677400000000013</v>
      </c>
      <c r="K176" s="7">
        <v>37820</v>
      </c>
      <c r="L176">
        <v>6.46</v>
      </c>
      <c r="M176" s="12">
        <v>0</v>
      </c>
      <c r="N176" s="3">
        <f t="shared" si="20"/>
        <v>-11.506979999999999</v>
      </c>
      <c r="O176" s="7">
        <v>37851</v>
      </c>
      <c r="P176">
        <v>5.77</v>
      </c>
      <c r="Q176" s="12">
        <v>0</v>
      </c>
      <c r="R176" s="3">
        <f t="shared" si="21"/>
        <v>-9.718510000000002</v>
      </c>
      <c r="S176" s="7">
        <v>37882</v>
      </c>
      <c r="T176">
        <v>2.65</v>
      </c>
      <c r="U176" s="12">
        <v>0</v>
      </c>
      <c r="V176" s="3">
        <f t="shared" si="22"/>
        <v>-9.0219500000000004</v>
      </c>
      <c r="W176" s="7">
        <v>37912</v>
      </c>
      <c r="X176">
        <v>27</v>
      </c>
      <c r="Y176" s="12">
        <v>0</v>
      </c>
      <c r="Z176" s="3">
        <f t="shared" si="23"/>
        <v>31.748999999999999</v>
      </c>
      <c r="AA176" s="7">
        <v>37943</v>
      </c>
      <c r="AB176">
        <v>70.599999999999994</v>
      </c>
      <c r="AC176" s="12"/>
      <c r="AD176" s="3">
        <f t="shared" si="24"/>
        <v>114.01899999999999</v>
      </c>
      <c r="AE176" s="7">
        <v>37973</v>
      </c>
      <c r="AF176">
        <v>293</v>
      </c>
      <c r="AG176" s="12"/>
      <c r="AH176" s="3">
        <f t="shared" si="25"/>
        <v>473.19499999999999</v>
      </c>
    </row>
    <row r="177" spans="2:34" x14ac:dyDescent="0.35">
      <c r="B177">
        <f t="shared" si="26"/>
        <v>2003</v>
      </c>
      <c r="C177" s="7">
        <v>37760</v>
      </c>
      <c r="D177">
        <v>44</v>
      </c>
      <c r="E177" s="12">
        <v>0</v>
      </c>
      <c r="F177" s="3">
        <f t="shared" si="18"/>
        <v>44.798000000000002</v>
      </c>
      <c r="G177" s="7">
        <v>37791</v>
      </c>
      <c r="H177">
        <v>42.2</v>
      </c>
      <c r="I177" s="12">
        <v>0.1</v>
      </c>
      <c r="J177" s="3">
        <f t="shared" si="19"/>
        <v>55.096400000000003</v>
      </c>
      <c r="K177" s="7">
        <v>37821</v>
      </c>
      <c r="L177">
        <v>6.21</v>
      </c>
      <c r="M177" s="12">
        <v>0.14000000000000001</v>
      </c>
      <c r="N177" s="3">
        <f t="shared" si="20"/>
        <v>7.6147700000000036</v>
      </c>
      <c r="O177" s="7">
        <v>37852</v>
      </c>
      <c r="P177">
        <v>5.04</v>
      </c>
      <c r="Q177" s="12">
        <v>0</v>
      </c>
      <c r="R177" s="3">
        <f t="shared" si="21"/>
        <v>-10.767520000000001</v>
      </c>
      <c r="S177" s="7">
        <v>37883</v>
      </c>
      <c r="T177">
        <v>2.52</v>
      </c>
      <c r="U177" s="12">
        <v>0</v>
      </c>
      <c r="V177" s="3">
        <f t="shared" si="22"/>
        <v>-9.2087599999999998</v>
      </c>
      <c r="W177" s="7">
        <v>37913</v>
      </c>
      <c r="X177">
        <v>21.8</v>
      </c>
      <c r="Y177" s="12">
        <v>0</v>
      </c>
      <c r="Z177" s="3">
        <f t="shared" si="23"/>
        <v>24.276600000000002</v>
      </c>
      <c r="AA177" s="7">
        <v>37944</v>
      </c>
      <c r="AB177">
        <v>60.6</v>
      </c>
      <c r="AC177" s="12"/>
      <c r="AD177" s="3">
        <f t="shared" si="24"/>
        <v>97.869</v>
      </c>
      <c r="AE177" s="7">
        <v>37974</v>
      </c>
      <c r="AF177">
        <v>354</v>
      </c>
      <c r="AG177" s="12"/>
      <c r="AH177" s="3">
        <f t="shared" si="25"/>
        <v>571.71</v>
      </c>
    </row>
    <row r="178" spans="2:34" x14ac:dyDescent="0.35">
      <c r="B178">
        <f t="shared" si="26"/>
        <v>2003</v>
      </c>
      <c r="C178" s="7">
        <v>37761</v>
      </c>
      <c r="D178">
        <v>40.200000000000003</v>
      </c>
      <c r="E178" s="12">
        <v>0</v>
      </c>
      <c r="F178" s="3">
        <f t="shared" si="18"/>
        <v>39.337400000000009</v>
      </c>
      <c r="G178" s="7">
        <v>37792</v>
      </c>
      <c r="H178">
        <v>37.1</v>
      </c>
      <c r="I178" s="12">
        <v>0</v>
      </c>
      <c r="J178" s="3">
        <f t="shared" si="19"/>
        <v>33.852700000000006</v>
      </c>
      <c r="K178" s="7">
        <v>37822</v>
      </c>
      <c r="L178">
        <v>5.89</v>
      </c>
      <c r="M178" s="12">
        <v>0</v>
      </c>
      <c r="N178" s="3">
        <f t="shared" si="20"/>
        <v>-12.32607</v>
      </c>
      <c r="O178" s="7">
        <v>37853</v>
      </c>
      <c r="P178">
        <v>4.63</v>
      </c>
      <c r="Q178" s="12">
        <v>0</v>
      </c>
      <c r="R178" s="3">
        <f t="shared" si="21"/>
        <v>-11.35669</v>
      </c>
      <c r="S178" s="7">
        <v>37884</v>
      </c>
      <c r="T178">
        <v>2.89</v>
      </c>
      <c r="U178" s="12">
        <v>0.06</v>
      </c>
      <c r="V178" s="3">
        <f t="shared" si="22"/>
        <v>-0.32807000000000031</v>
      </c>
      <c r="W178" s="7">
        <v>37914</v>
      </c>
      <c r="X178">
        <v>17.7</v>
      </c>
      <c r="Y178" s="12">
        <v>0</v>
      </c>
      <c r="Z178" s="3">
        <f t="shared" si="23"/>
        <v>18.384899999999998</v>
      </c>
      <c r="AA178" s="7">
        <v>37945</v>
      </c>
      <c r="AB178">
        <v>100</v>
      </c>
      <c r="AC178" s="12"/>
      <c r="AD178" s="3">
        <f t="shared" si="24"/>
        <v>161.5</v>
      </c>
      <c r="AE178" s="7">
        <v>37975</v>
      </c>
      <c r="AF178">
        <v>316</v>
      </c>
      <c r="AG178" s="12"/>
      <c r="AH178" s="3">
        <f t="shared" si="25"/>
        <v>510.34</v>
      </c>
    </row>
    <row r="179" spans="2:34" x14ac:dyDescent="0.35">
      <c r="B179">
        <f t="shared" si="26"/>
        <v>2003</v>
      </c>
      <c r="C179" s="7">
        <v>37762</v>
      </c>
      <c r="D179">
        <v>36.6</v>
      </c>
      <c r="E179" s="12">
        <v>0</v>
      </c>
      <c r="F179" s="3">
        <f t="shared" si="18"/>
        <v>34.164200000000001</v>
      </c>
      <c r="G179" s="7">
        <v>37793</v>
      </c>
      <c r="H179">
        <v>31.2</v>
      </c>
      <c r="I179" s="12">
        <v>0</v>
      </c>
      <c r="J179" s="3">
        <f t="shared" si="19"/>
        <v>25.374400000000001</v>
      </c>
      <c r="K179" s="7">
        <v>37823</v>
      </c>
      <c r="L179">
        <v>5.69</v>
      </c>
      <c r="M179" s="12">
        <v>0</v>
      </c>
      <c r="N179" s="3">
        <f t="shared" si="20"/>
        <v>-12.613469999999998</v>
      </c>
      <c r="O179" s="7">
        <v>37854</v>
      </c>
      <c r="P179">
        <v>4.2699999999999996</v>
      </c>
      <c r="Q179" s="12">
        <v>0</v>
      </c>
      <c r="R179" s="3">
        <f t="shared" si="21"/>
        <v>-11.874010000000002</v>
      </c>
      <c r="S179" s="7">
        <v>37885</v>
      </c>
      <c r="T179">
        <v>3.12</v>
      </c>
      <c r="U179" s="12">
        <v>0.17</v>
      </c>
      <c r="V179" s="3">
        <f t="shared" si="22"/>
        <v>15.308940000000003</v>
      </c>
      <c r="W179" s="7">
        <v>37915</v>
      </c>
      <c r="X179">
        <v>34.6</v>
      </c>
      <c r="Y179" s="12">
        <v>0.21</v>
      </c>
      <c r="Z179" s="3">
        <f t="shared" si="23"/>
        <v>71.8917</v>
      </c>
      <c r="AA179" s="7">
        <v>37946</v>
      </c>
      <c r="AB179">
        <v>281</v>
      </c>
      <c r="AC179" s="12"/>
      <c r="AD179" s="3">
        <f t="shared" si="24"/>
        <v>453.815</v>
      </c>
      <c r="AE179" s="7">
        <v>37976</v>
      </c>
      <c r="AF179">
        <v>238</v>
      </c>
      <c r="AG179" s="12"/>
      <c r="AH179" s="3">
        <f t="shared" si="25"/>
        <v>384.37</v>
      </c>
    </row>
    <row r="180" spans="2:34" x14ac:dyDescent="0.35">
      <c r="B180">
        <f t="shared" si="26"/>
        <v>2003</v>
      </c>
      <c r="C180" s="7">
        <v>37763</v>
      </c>
      <c r="D180">
        <v>34.9</v>
      </c>
      <c r="E180" s="12">
        <v>0.04</v>
      </c>
      <c r="F180" s="3">
        <f t="shared" si="18"/>
        <v>37.287300000000002</v>
      </c>
      <c r="G180" s="7">
        <v>37794</v>
      </c>
      <c r="H180">
        <v>27.8</v>
      </c>
      <c r="I180" s="12">
        <v>0</v>
      </c>
      <c r="J180" s="3">
        <f t="shared" si="19"/>
        <v>20.488599999999998</v>
      </c>
      <c r="K180" s="7">
        <v>37824</v>
      </c>
      <c r="L180">
        <v>7.1</v>
      </c>
      <c r="M180" s="12">
        <v>0</v>
      </c>
      <c r="N180" s="3">
        <f t="shared" si="20"/>
        <v>-10.587299999999999</v>
      </c>
      <c r="O180" s="7">
        <v>37855</v>
      </c>
      <c r="P180">
        <v>3.91</v>
      </c>
      <c r="Q180" s="12">
        <v>0</v>
      </c>
      <c r="R180" s="3">
        <f t="shared" si="21"/>
        <v>-12.39133</v>
      </c>
      <c r="S180" s="7">
        <v>37886</v>
      </c>
      <c r="T180">
        <v>2.89</v>
      </c>
      <c r="U180" s="12">
        <v>0.15</v>
      </c>
      <c r="V180" s="3">
        <f t="shared" si="22"/>
        <v>12.195429999999998</v>
      </c>
      <c r="W180" s="7">
        <v>37916</v>
      </c>
      <c r="X180">
        <v>67.400000000000006</v>
      </c>
      <c r="Y180" s="12">
        <v>1.01</v>
      </c>
      <c r="Z180" s="3">
        <f t="shared" si="23"/>
        <v>230.34530000000001</v>
      </c>
      <c r="AA180" s="7">
        <v>37947</v>
      </c>
      <c r="AB180">
        <v>283</v>
      </c>
      <c r="AC180" s="12"/>
      <c r="AD180" s="3">
        <f t="shared" si="24"/>
        <v>457.04500000000002</v>
      </c>
      <c r="AE180" s="7">
        <v>37977</v>
      </c>
      <c r="AF180">
        <v>174</v>
      </c>
      <c r="AG180" s="12"/>
      <c r="AH180" s="3">
        <f t="shared" si="25"/>
        <v>281.01</v>
      </c>
    </row>
    <row r="181" spans="2:34" x14ac:dyDescent="0.35">
      <c r="B181">
        <f t="shared" si="26"/>
        <v>2003</v>
      </c>
      <c r="C181" s="7">
        <v>37764</v>
      </c>
      <c r="D181">
        <v>34.6</v>
      </c>
      <c r="E181" s="12">
        <v>0</v>
      </c>
      <c r="F181" s="3">
        <f t="shared" si="18"/>
        <v>31.290200000000006</v>
      </c>
      <c r="G181" s="7">
        <v>37795</v>
      </c>
      <c r="H181">
        <v>24.9</v>
      </c>
      <c r="I181" s="12">
        <v>0</v>
      </c>
      <c r="J181" s="3">
        <f t="shared" si="19"/>
        <v>16.321300000000001</v>
      </c>
      <c r="K181" s="7">
        <v>37825</v>
      </c>
      <c r="L181">
        <v>9.26</v>
      </c>
      <c r="M181" s="12">
        <v>0.15</v>
      </c>
      <c r="N181" s="3">
        <f t="shared" si="20"/>
        <v>13.38912</v>
      </c>
      <c r="O181" s="7">
        <v>37856</v>
      </c>
      <c r="P181">
        <v>3.74</v>
      </c>
      <c r="Q181" s="12">
        <v>0</v>
      </c>
      <c r="R181" s="3">
        <f t="shared" si="21"/>
        <v>-12.635620000000001</v>
      </c>
      <c r="S181" s="7">
        <v>37887</v>
      </c>
      <c r="T181">
        <v>2.95</v>
      </c>
      <c r="U181" s="12">
        <v>0</v>
      </c>
      <c r="V181" s="3">
        <f t="shared" si="22"/>
        <v>-8.5908499999999997</v>
      </c>
      <c r="W181" s="7">
        <v>37917</v>
      </c>
      <c r="X181">
        <v>93.3</v>
      </c>
      <c r="Y181" s="12">
        <v>0.22</v>
      </c>
      <c r="Z181" s="3">
        <f t="shared" si="23"/>
        <v>157.63510000000002</v>
      </c>
      <c r="AA181" s="7">
        <v>37948</v>
      </c>
      <c r="AB181">
        <v>208</v>
      </c>
      <c r="AC181" s="12"/>
      <c r="AD181" s="3">
        <f t="shared" si="24"/>
        <v>335.92</v>
      </c>
      <c r="AE181" s="7">
        <v>37978</v>
      </c>
      <c r="AF181">
        <v>140</v>
      </c>
      <c r="AG181" s="12"/>
      <c r="AH181" s="3">
        <f t="shared" si="25"/>
        <v>226.1</v>
      </c>
    </row>
    <row r="182" spans="2:34" x14ac:dyDescent="0.35">
      <c r="B182">
        <f t="shared" si="26"/>
        <v>2003</v>
      </c>
      <c r="C182" s="7">
        <v>37765</v>
      </c>
      <c r="D182">
        <v>36.5</v>
      </c>
      <c r="E182" s="12">
        <v>0.28000000000000003</v>
      </c>
      <c r="F182" s="3">
        <f t="shared" si="18"/>
        <v>72.982500000000016</v>
      </c>
      <c r="G182" s="7">
        <v>37796</v>
      </c>
      <c r="H182">
        <v>22.7</v>
      </c>
      <c r="I182" s="12">
        <v>0.05</v>
      </c>
      <c r="J182" s="3">
        <f t="shared" si="19"/>
        <v>20.1174</v>
      </c>
      <c r="K182" s="7">
        <v>37826</v>
      </c>
      <c r="L182">
        <v>9.8800000000000008</v>
      </c>
      <c r="M182" s="12">
        <v>0.14000000000000001</v>
      </c>
      <c r="N182" s="3">
        <f t="shared" si="20"/>
        <v>12.888560000000004</v>
      </c>
      <c r="O182" s="7">
        <v>37857</v>
      </c>
      <c r="P182">
        <v>3.5</v>
      </c>
      <c r="Q182" s="12">
        <v>0</v>
      </c>
      <c r="R182" s="3">
        <f t="shared" si="21"/>
        <v>-12.980500000000001</v>
      </c>
      <c r="S182" s="7">
        <v>37888</v>
      </c>
      <c r="T182">
        <v>4.68</v>
      </c>
      <c r="U182" s="12">
        <v>0.52</v>
      </c>
      <c r="V182" s="3">
        <f t="shared" si="22"/>
        <v>66.253160000000008</v>
      </c>
      <c r="W182" s="7">
        <v>37918</v>
      </c>
      <c r="X182">
        <v>97.5</v>
      </c>
      <c r="Y182" s="12">
        <v>0.11</v>
      </c>
      <c r="Z182" s="3">
        <f t="shared" si="23"/>
        <v>148.364</v>
      </c>
      <c r="AA182" s="7">
        <v>37949</v>
      </c>
      <c r="AB182">
        <v>153</v>
      </c>
      <c r="AC182" s="12"/>
      <c r="AD182" s="3">
        <f t="shared" si="24"/>
        <v>247.095</v>
      </c>
      <c r="AE182" s="7">
        <v>37979</v>
      </c>
      <c r="AF182">
        <v>126</v>
      </c>
      <c r="AG182" s="12"/>
      <c r="AH182" s="3">
        <f t="shared" si="25"/>
        <v>203.49</v>
      </c>
    </row>
    <row r="183" spans="2:34" x14ac:dyDescent="0.35">
      <c r="B183">
        <f t="shared" si="26"/>
        <v>2003</v>
      </c>
      <c r="C183" s="7">
        <v>37766</v>
      </c>
      <c r="D183">
        <v>50.6</v>
      </c>
      <c r="E183" s="12">
        <v>0.55000000000000004</v>
      </c>
      <c r="F183" s="3">
        <f t="shared" si="18"/>
        <v>130.81470000000002</v>
      </c>
      <c r="G183" s="7">
        <v>37797</v>
      </c>
      <c r="H183">
        <v>20.3</v>
      </c>
      <c r="I183" s="12">
        <v>0</v>
      </c>
      <c r="J183" s="3">
        <f t="shared" si="19"/>
        <v>9.7111000000000018</v>
      </c>
      <c r="K183" s="7">
        <v>37827</v>
      </c>
      <c r="L183">
        <v>9.1999999999999993</v>
      </c>
      <c r="M183" s="12">
        <v>0.1</v>
      </c>
      <c r="N183" s="3">
        <f t="shared" si="20"/>
        <v>6.3453999999999997</v>
      </c>
      <c r="O183" s="7">
        <v>37858</v>
      </c>
      <c r="P183">
        <v>3.43</v>
      </c>
      <c r="Q183" s="12">
        <v>0</v>
      </c>
      <c r="R183" s="3">
        <f t="shared" si="21"/>
        <v>-13.081090000000001</v>
      </c>
      <c r="S183" s="7">
        <v>37889</v>
      </c>
      <c r="T183">
        <v>3.27</v>
      </c>
      <c r="U183" s="12">
        <v>0</v>
      </c>
      <c r="V183" s="3">
        <f t="shared" si="22"/>
        <v>-8.1310099999999998</v>
      </c>
      <c r="W183" s="7">
        <v>37919</v>
      </c>
      <c r="X183">
        <v>83.8</v>
      </c>
      <c r="Y183" s="12">
        <v>0</v>
      </c>
      <c r="Z183" s="3">
        <f t="shared" si="23"/>
        <v>113.37060000000001</v>
      </c>
      <c r="AA183" s="7">
        <v>37950</v>
      </c>
      <c r="AB183">
        <v>127</v>
      </c>
      <c r="AC183" s="12"/>
      <c r="AD183" s="3">
        <f t="shared" si="24"/>
        <v>205.10499999999999</v>
      </c>
      <c r="AE183" s="7">
        <v>37980</v>
      </c>
      <c r="AF183">
        <v>259</v>
      </c>
      <c r="AG183" s="12"/>
      <c r="AH183" s="3">
        <f t="shared" si="25"/>
        <v>418.28500000000003</v>
      </c>
    </row>
    <row r="184" spans="2:34" x14ac:dyDescent="0.35">
      <c r="B184">
        <f t="shared" si="26"/>
        <v>2003</v>
      </c>
      <c r="C184" s="7">
        <v>37767</v>
      </c>
      <c r="D184">
        <v>57.1</v>
      </c>
      <c r="E184" s="12">
        <v>0</v>
      </c>
      <c r="F184" s="3">
        <f t="shared" si="18"/>
        <v>63.622700000000002</v>
      </c>
      <c r="G184" s="7">
        <v>37798</v>
      </c>
      <c r="H184">
        <v>18.2</v>
      </c>
      <c r="I184" s="12">
        <v>0</v>
      </c>
      <c r="J184" s="3">
        <f t="shared" si="19"/>
        <v>6.6934000000000005</v>
      </c>
      <c r="K184" s="7">
        <v>37828</v>
      </c>
      <c r="L184">
        <v>8.2100000000000009</v>
      </c>
      <c r="M184" s="12">
        <v>0</v>
      </c>
      <c r="N184" s="3">
        <f t="shared" si="20"/>
        <v>-8.9922299999999975</v>
      </c>
      <c r="O184" s="7">
        <v>37859</v>
      </c>
      <c r="P184">
        <v>3.2</v>
      </c>
      <c r="Q184" s="12">
        <v>0</v>
      </c>
      <c r="R184" s="3">
        <f t="shared" si="21"/>
        <v>-13.4116</v>
      </c>
      <c r="S184" s="7">
        <v>37890</v>
      </c>
      <c r="T184">
        <v>3.06</v>
      </c>
      <c r="U184" s="12">
        <v>0.05</v>
      </c>
      <c r="V184" s="3">
        <f t="shared" si="22"/>
        <v>-1.4752800000000015</v>
      </c>
      <c r="W184" s="7">
        <v>37920</v>
      </c>
      <c r="X184">
        <v>69.2</v>
      </c>
      <c r="Y184" s="12">
        <v>0</v>
      </c>
      <c r="Z184" s="3">
        <f t="shared" si="23"/>
        <v>92.390400000000014</v>
      </c>
      <c r="AA184" s="7">
        <v>37951</v>
      </c>
      <c r="AB184">
        <v>107</v>
      </c>
      <c r="AC184" s="12"/>
      <c r="AD184" s="3">
        <f t="shared" si="24"/>
        <v>172.80500000000001</v>
      </c>
      <c r="AE184" s="7">
        <v>37981</v>
      </c>
      <c r="AF184">
        <v>328</v>
      </c>
      <c r="AG184" s="12"/>
      <c r="AH184" s="3">
        <f t="shared" si="25"/>
        <v>529.72</v>
      </c>
    </row>
    <row r="185" spans="2:34" x14ac:dyDescent="0.35">
      <c r="B185">
        <f t="shared" si="26"/>
        <v>2003</v>
      </c>
      <c r="C185" s="7">
        <v>37768</v>
      </c>
      <c r="D185">
        <v>73.8</v>
      </c>
      <c r="E185" s="12">
        <v>0.63</v>
      </c>
      <c r="F185" s="3">
        <f t="shared" si="18"/>
        <v>175.2851</v>
      </c>
      <c r="G185" s="7">
        <v>37799</v>
      </c>
      <c r="H185">
        <v>16</v>
      </c>
      <c r="I185" s="12">
        <v>0</v>
      </c>
      <c r="J185" s="3">
        <f t="shared" si="19"/>
        <v>3.532</v>
      </c>
      <c r="K185" s="7">
        <v>37829</v>
      </c>
      <c r="L185">
        <v>7.91</v>
      </c>
      <c r="M185" s="12">
        <v>0.06</v>
      </c>
      <c r="N185" s="3">
        <f t="shared" si="20"/>
        <v>-1.074329999999998</v>
      </c>
      <c r="O185" s="7">
        <v>37860</v>
      </c>
      <c r="P185">
        <v>3.33</v>
      </c>
      <c r="Q185" s="12">
        <v>0</v>
      </c>
      <c r="R185" s="3">
        <f t="shared" si="21"/>
        <v>-13.224790000000002</v>
      </c>
      <c r="S185" s="7">
        <v>37891</v>
      </c>
      <c r="T185">
        <v>2.95</v>
      </c>
      <c r="U185" s="12">
        <v>0.16</v>
      </c>
      <c r="V185" s="3">
        <f t="shared" si="22"/>
        <v>13.67315</v>
      </c>
      <c r="W185" s="7">
        <v>37921</v>
      </c>
      <c r="X185">
        <v>95.7</v>
      </c>
      <c r="Y185" s="12">
        <v>0.61</v>
      </c>
      <c r="Z185" s="3">
        <f t="shared" si="23"/>
        <v>215.35239999999999</v>
      </c>
      <c r="AA185" s="7">
        <v>37952</v>
      </c>
      <c r="AB185">
        <v>92.4</v>
      </c>
      <c r="AC185" s="12"/>
      <c r="AD185" s="3">
        <f t="shared" si="24"/>
        <v>149.226</v>
      </c>
      <c r="AE185" s="7">
        <v>37982</v>
      </c>
      <c r="AF185">
        <v>292</v>
      </c>
      <c r="AG185" s="12"/>
      <c r="AH185" s="3">
        <f t="shared" si="25"/>
        <v>471.58</v>
      </c>
    </row>
    <row r="186" spans="2:34" x14ac:dyDescent="0.35">
      <c r="B186">
        <f t="shared" si="26"/>
        <v>2003</v>
      </c>
      <c r="C186" s="7">
        <v>37769</v>
      </c>
      <c r="D186">
        <v>77.7</v>
      </c>
      <c r="E186" s="12">
        <v>0</v>
      </c>
      <c r="F186" s="3">
        <f t="shared" si="18"/>
        <v>93.224900000000019</v>
      </c>
      <c r="G186" s="7">
        <v>37800</v>
      </c>
      <c r="H186">
        <v>13.9</v>
      </c>
      <c r="I186" s="12">
        <v>0</v>
      </c>
      <c r="J186" s="3">
        <f t="shared" si="19"/>
        <v>0.51429999999999865</v>
      </c>
      <c r="K186" s="7">
        <v>37830</v>
      </c>
      <c r="L186">
        <v>7.3</v>
      </c>
      <c r="M186" s="12">
        <v>0.22</v>
      </c>
      <c r="N186" s="3">
        <f t="shared" si="20"/>
        <v>20.313100000000006</v>
      </c>
      <c r="O186" s="7">
        <v>37861</v>
      </c>
      <c r="P186">
        <v>3.16</v>
      </c>
      <c r="Q186" s="12">
        <v>0</v>
      </c>
      <c r="R186" s="3">
        <f t="shared" si="21"/>
        <v>-13.469080000000002</v>
      </c>
      <c r="S186" s="7">
        <v>37892</v>
      </c>
      <c r="T186">
        <v>4.1900000000000004</v>
      </c>
      <c r="U186" s="12">
        <v>0.56999999999999995</v>
      </c>
      <c r="V186" s="3">
        <f t="shared" si="22"/>
        <v>72.506529999999984</v>
      </c>
      <c r="W186" s="7">
        <v>37922</v>
      </c>
      <c r="X186">
        <v>178</v>
      </c>
      <c r="Y186" s="12">
        <v>1.75</v>
      </c>
      <c r="Z186" s="3">
        <f t="shared" si="23"/>
        <v>492.24849999999998</v>
      </c>
      <c r="AA186" s="7">
        <v>37953</v>
      </c>
      <c r="AB186">
        <v>83.3</v>
      </c>
      <c r="AC186" s="12"/>
      <c r="AD186" s="3">
        <f t="shared" si="24"/>
        <v>134.52949999999998</v>
      </c>
      <c r="AE186" s="7">
        <v>37983</v>
      </c>
      <c r="AF186">
        <v>219</v>
      </c>
      <c r="AG186" s="12"/>
      <c r="AH186" s="3">
        <f t="shared" si="25"/>
        <v>353.685</v>
      </c>
    </row>
    <row r="187" spans="2:34" x14ac:dyDescent="0.35">
      <c r="B187">
        <f t="shared" si="26"/>
        <v>2003</v>
      </c>
      <c r="C187" s="7">
        <v>37770</v>
      </c>
      <c r="D187">
        <v>78</v>
      </c>
      <c r="E187" s="12">
        <v>0.02</v>
      </c>
      <c r="F187" s="3">
        <f t="shared" si="18"/>
        <v>96.439000000000007</v>
      </c>
      <c r="G187" s="7">
        <v>37801</v>
      </c>
      <c r="H187">
        <v>12.6</v>
      </c>
      <c r="I187" s="12">
        <v>0</v>
      </c>
      <c r="J187" s="3">
        <f t="shared" si="19"/>
        <v>-1.3537999999999997</v>
      </c>
      <c r="K187" s="7">
        <v>37831</v>
      </c>
      <c r="L187">
        <v>6.65</v>
      </c>
      <c r="M187" s="12">
        <v>0</v>
      </c>
      <c r="N187" s="3">
        <f t="shared" si="20"/>
        <v>-11.233949999999998</v>
      </c>
      <c r="O187" s="7">
        <v>37862</v>
      </c>
      <c r="P187">
        <v>3.14</v>
      </c>
      <c r="Q187" s="12">
        <v>0</v>
      </c>
      <c r="R187" s="3">
        <f t="shared" si="21"/>
        <v>-13.497820000000001</v>
      </c>
      <c r="S187" s="7">
        <v>37893</v>
      </c>
      <c r="T187">
        <v>6.86</v>
      </c>
      <c r="U187" s="12">
        <v>1.43</v>
      </c>
      <c r="V187" s="3">
        <f t="shared" si="22"/>
        <v>196.01231999999996</v>
      </c>
      <c r="W187" s="7">
        <v>37923</v>
      </c>
      <c r="X187">
        <v>215</v>
      </c>
      <c r="Y187" s="12">
        <v>0.36</v>
      </c>
      <c r="Z187" s="3">
        <f t="shared" si="23"/>
        <v>351.99899999999997</v>
      </c>
      <c r="AA187" s="7">
        <v>37954</v>
      </c>
      <c r="AB187">
        <v>158</v>
      </c>
      <c r="AC187" s="12"/>
      <c r="AD187" s="3">
        <f t="shared" si="24"/>
        <v>255.17</v>
      </c>
      <c r="AE187" s="7">
        <v>37984</v>
      </c>
      <c r="AF187">
        <v>170</v>
      </c>
      <c r="AG187" s="12"/>
      <c r="AH187" s="3">
        <f t="shared" si="25"/>
        <v>274.55</v>
      </c>
    </row>
    <row r="188" spans="2:34" x14ac:dyDescent="0.35">
      <c r="B188">
        <f t="shared" si="26"/>
        <v>2003</v>
      </c>
      <c r="C188" s="7">
        <v>37771</v>
      </c>
      <c r="D188">
        <v>69.8</v>
      </c>
      <c r="E188" s="12">
        <v>0</v>
      </c>
      <c r="F188" s="3">
        <f t="shared" si="18"/>
        <v>81.872600000000006</v>
      </c>
      <c r="G188" s="7">
        <v>37802</v>
      </c>
      <c r="H188">
        <v>11.4</v>
      </c>
      <c r="I188" s="12">
        <v>0</v>
      </c>
      <c r="J188" s="3">
        <f t="shared" si="19"/>
        <v>-3.0781999999999989</v>
      </c>
      <c r="K188" s="7">
        <v>37832</v>
      </c>
      <c r="L188">
        <v>5.75</v>
      </c>
      <c r="M188" s="12">
        <v>0</v>
      </c>
      <c r="N188" s="3">
        <f t="shared" si="20"/>
        <v>-12.527249999999999</v>
      </c>
      <c r="O188" s="7">
        <v>37863</v>
      </c>
      <c r="P188">
        <v>3.91</v>
      </c>
      <c r="Q188" s="12">
        <v>0.08</v>
      </c>
      <c r="R188" s="3">
        <f t="shared" si="21"/>
        <v>-1.2593300000000003</v>
      </c>
      <c r="S188" s="7">
        <v>37894</v>
      </c>
      <c r="T188">
        <v>5.77</v>
      </c>
      <c r="U188" s="12">
        <v>0</v>
      </c>
      <c r="V188" s="3">
        <f t="shared" si="22"/>
        <v>-4.5385100000000005</v>
      </c>
      <c r="W188" s="7">
        <v>37924</v>
      </c>
      <c r="X188">
        <v>341</v>
      </c>
      <c r="Y188" s="12">
        <v>0.84</v>
      </c>
      <c r="Z188" s="3">
        <f t="shared" si="23"/>
        <v>599.85299999999995</v>
      </c>
      <c r="AA188" s="7">
        <v>37955</v>
      </c>
      <c r="AB188">
        <v>192</v>
      </c>
      <c r="AC188" s="12"/>
      <c r="AD188" s="3">
        <f t="shared" si="24"/>
        <v>310.08</v>
      </c>
      <c r="AE188" s="7">
        <v>37985</v>
      </c>
      <c r="AF188">
        <v>143</v>
      </c>
      <c r="AG188" s="12"/>
      <c r="AH188" s="3">
        <f t="shared" si="25"/>
        <v>230.94499999999999</v>
      </c>
    </row>
    <row r="189" spans="2:34" x14ac:dyDescent="0.35">
      <c r="B189">
        <f t="shared" si="26"/>
        <v>2003</v>
      </c>
      <c r="C189" s="7">
        <v>37772</v>
      </c>
      <c r="D189">
        <v>66.400000000000006</v>
      </c>
      <c r="E189" s="12">
        <v>7.0000000000000007E-2</v>
      </c>
      <c r="F189" s="3">
        <f t="shared" si="18"/>
        <v>86.727300000000014</v>
      </c>
      <c r="G189" s="6"/>
      <c r="J189" s="3" t="str">
        <f t="shared" si="19"/>
        <v/>
      </c>
      <c r="K189" s="7">
        <v>37833</v>
      </c>
      <c r="L189">
        <v>5.39</v>
      </c>
      <c r="M189" s="12">
        <v>0</v>
      </c>
      <c r="N189" s="3">
        <f t="shared" si="20"/>
        <v>-13.04457</v>
      </c>
      <c r="O189" s="7">
        <v>37864</v>
      </c>
      <c r="P189">
        <v>3.28</v>
      </c>
      <c r="Q189" s="12">
        <v>0</v>
      </c>
      <c r="R189" s="3">
        <f t="shared" si="21"/>
        <v>-13.296640000000002</v>
      </c>
      <c r="S189" s="6"/>
      <c r="V189" s="3" t="str">
        <f t="shared" si="22"/>
        <v/>
      </c>
      <c r="W189" s="7">
        <v>37925</v>
      </c>
      <c r="X189">
        <v>287</v>
      </c>
      <c r="Y189" s="12">
        <v>0.02</v>
      </c>
      <c r="Z189" s="3">
        <f t="shared" si="23"/>
        <v>408.15200000000004</v>
      </c>
      <c r="AA189" s="6"/>
      <c r="AD189" s="3" t="str">
        <f t="shared" si="24"/>
        <v/>
      </c>
      <c r="AE189" s="7">
        <v>37986</v>
      </c>
      <c r="AF189">
        <v>129</v>
      </c>
      <c r="AG189" s="12"/>
      <c r="AH189" s="3">
        <f t="shared" si="25"/>
        <v>208.33500000000001</v>
      </c>
    </row>
    <row r="190" spans="2:34" x14ac:dyDescent="0.35">
      <c r="B190">
        <f t="shared" si="26"/>
        <v>2004</v>
      </c>
      <c r="C190" s="7">
        <v>38108</v>
      </c>
      <c r="D190">
        <v>56.4</v>
      </c>
      <c r="E190" s="12">
        <v>0</v>
      </c>
      <c r="F190" s="3">
        <f t="shared" si="18"/>
        <v>62.616800000000005</v>
      </c>
      <c r="G190" s="7">
        <v>38139</v>
      </c>
      <c r="H190">
        <v>42</v>
      </c>
      <c r="I190" s="12">
        <v>0</v>
      </c>
      <c r="J190" s="3">
        <f t="shared" si="19"/>
        <v>40.893999999999998</v>
      </c>
      <c r="K190" s="7">
        <v>38169</v>
      </c>
      <c r="L190">
        <v>10.3</v>
      </c>
      <c r="M190" s="12">
        <v>0</v>
      </c>
      <c r="N190" s="3">
        <f t="shared" si="20"/>
        <v>-5.9888999999999974</v>
      </c>
      <c r="O190" s="7">
        <v>38200</v>
      </c>
      <c r="P190">
        <v>22.4</v>
      </c>
      <c r="Q190" s="12">
        <v>0</v>
      </c>
      <c r="R190" s="3">
        <f t="shared" si="21"/>
        <v>14.178799999999999</v>
      </c>
      <c r="S190" s="7">
        <v>38231</v>
      </c>
      <c r="T190">
        <v>28</v>
      </c>
      <c r="U190" s="12">
        <v>0</v>
      </c>
      <c r="V190" s="3">
        <f t="shared" si="22"/>
        <v>27.406000000000006</v>
      </c>
      <c r="W190" s="7">
        <v>38261</v>
      </c>
      <c r="X190">
        <v>5.88</v>
      </c>
      <c r="Y190" s="12">
        <v>0.02</v>
      </c>
      <c r="Z190" s="3">
        <f t="shared" si="23"/>
        <v>4.1825600000000005</v>
      </c>
      <c r="AA190" s="7">
        <v>38292</v>
      </c>
      <c r="AB190">
        <v>15.9</v>
      </c>
      <c r="AC190" s="12"/>
      <c r="AD190" s="3">
        <f t="shared" si="24"/>
        <v>25.6785</v>
      </c>
      <c r="AE190" s="7">
        <v>38322</v>
      </c>
      <c r="AF190">
        <v>170</v>
      </c>
      <c r="AG190" s="12"/>
      <c r="AH190" s="3">
        <f t="shared" si="25"/>
        <v>274.55</v>
      </c>
    </row>
    <row r="191" spans="2:34" x14ac:dyDescent="0.35">
      <c r="B191">
        <f t="shared" si="26"/>
        <v>2004</v>
      </c>
      <c r="C191" s="7">
        <v>38109</v>
      </c>
      <c r="D191">
        <v>53.3</v>
      </c>
      <c r="E191" s="12">
        <v>0</v>
      </c>
      <c r="F191" s="3">
        <f t="shared" si="18"/>
        <v>58.162100000000002</v>
      </c>
      <c r="G191" s="7">
        <v>38140</v>
      </c>
      <c r="H191">
        <v>42.7</v>
      </c>
      <c r="I191" s="12">
        <v>0.02</v>
      </c>
      <c r="J191" s="3">
        <f t="shared" si="19"/>
        <v>44.682900000000004</v>
      </c>
      <c r="K191" s="7">
        <v>38170</v>
      </c>
      <c r="L191">
        <v>28.5</v>
      </c>
      <c r="M191" s="12">
        <v>0.75</v>
      </c>
      <c r="N191" s="3">
        <f t="shared" si="20"/>
        <v>124.527</v>
      </c>
      <c r="O191" s="7">
        <v>38201</v>
      </c>
      <c r="P191">
        <v>27.6</v>
      </c>
      <c r="Q191" s="12">
        <v>0</v>
      </c>
      <c r="R191" s="3">
        <f t="shared" si="21"/>
        <v>21.651199999999999</v>
      </c>
      <c r="S191" s="7">
        <v>38232</v>
      </c>
      <c r="T191">
        <v>24.4</v>
      </c>
      <c r="U191" s="12">
        <v>0</v>
      </c>
      <c r="V191" s="3">
        <f t="shared" si="22"/>
        <v>22.232799999999997</v>
      </c>
      <c r="W191" s="7">
        <v>38262</v>
      </c>
      <c r="X191">
        <v>5.55</v>
      </c>
      <c r="Y191" s="12">
        <v>0</v>
      </c>
      <c r="Z191" s="3">
        <f t="shared" si="23"/>
        <v>0.92534999999999989</v>
      </c>
      <c r="AA191" s="7">
        <v>38293</v>
      </c>
      <c r="AB191">
        <v>15.1</v>
      </c>
      <c r="AC191" s="12"/>
      <c r="AD191" s="3">
        <f t="shared" si="24"/>
        <v>24.386499999999998</v>
      </c>
      <c r="AE191" s="7">
        <v>38323</v>
      </c>
      <c r="AF191">
        <v>270</v>
      </c>
      <c r="AG191" s="12"/>
      <c r="AH191" s="3">
        <f t="shared" si="25"/>
        <v>436.05</v>
      </c>
    </row>
    <row r="192" spans="2:34" x14ac:dyDescent="0.35">
      <c r="B192">
        <f t="shared" si="26"/>
        <v>2004</v>
      </c>
      <c r="C192" s="7">
        <v>38110</v>
      </c>
      <c r="D192">
        <v>48.8</v>
      </c>
      <c r="E192" s="12">
        <v>0.05</v>
      </c>
      <c r="F192" s="3">
        <f t="shared" si="18"/>
        <v>58.653099999999995</v>
      </c>
      <c r="G192" s="7">
        <v>38141</v>
      </c>
      <c r="H192">
        <v>47.9</v>
      </c>
      <c r="I192" s="12">
        <v>0.33</v>
      </c>
      <c r="J192" s="3">
        <f t="shared" si="19"/>
        <v>95.291799999999995</v>
      </c>
      <c r="K192" s="7">
        <v>38171</v>
      </c>
      <c r="L192">
        <v>31</v>
      </c>
      <c r="M192" s="12">
        <v>0.06</v>
      </c>
      <c r="N192" s="3">
        <f t="shared" si="20"/>
        <v>32.106000000000009</v>
      </c>
      <c r="O192" s="7">
        <v>38202</v>
      </c>
      <c r="P192">
        <v>23.4</v>
      </c>
      <c r="Q192" s="12">
        <v>0</v>
      </c>
      <c r="R192" s="3">
        <f t="shared" si="21"/>
        <v>15.615799999999997</v>
      </c>
      <c r="S192" s="7">
        <v>38233</v>
      </c>
      <c r="T192">
        <v>22.7</v>
      </c>
      <c r="U192" s="12">
        <v>0</v>
      </c>
      <c r="V192" s="3">
        <f t="shared" si="22"/>
        <v>19.789900000000003</v>
      </c>
      <c r="W192" s="7">
        <v>38263</v>
      </c>
      <c r="X192">
        <v>5.45</v>
      </c>
      <c r="Y192" s="12">
        <v>0.08</v>
      </c>
      <c r="Z192" s="3">
        <f t="shared" si="23"/>
        <v>11.913650000000001</v>
      </c>
      <c r="AA192" s="7">
        <v>38294</v>
      </c>
      <c r="AB192">
        <v>21.3</v>
      </c>
      <c r="AC192" s="12"/>
      <c r="AD192" s="3">
        <f t="shared" si="24"/>
        <v>34.399500000000003</v>
      </c>
      <c r="AE192" s="7">
        <v>38324</v>
      </c>
      <c r="AF192">
        <v>227</v>
      </c>
      <c r="AG192" s="12"/>
      <c r="AH192" s="3">
        <f t="shared" si="25"/>
        <v>366.60500000000002</v>
      </c>
    </row>
    <row r="193" spans="2:34" x14ac:dyDescent="0.35">
      <c r="B193">
        <f t="shared" si="26"/>
        <v>2004</v>
      </c>
      <c r="C193" s="7">
        <v>38111</v>
      </c>
      <c r="D193">
        <v>66.400000000000006</v>
      </c>
      <c r="E193" s="12">
        <v>0.85</v>
      </c>
      <c r="F193" s="3">
        <f t="shared" si="18"/>
        <v>195.26430000000002</v>
      </c>
      <c r="G193" s="7">
        <v>38142</v>
      </c>
      <c r="H193">
        <v>44.6</v>
      </c>
      <c r="I193" s="12">
        <v>0</v>
      </c>
      <c r="J193" s="3">
        <f t="shared" si="19"/>
        <v>44.630200000000009</v>
      </c>
      <c r="K193" s="7">
        <v>38172</v>
      </c>
      <c r="L193">
        <v>31.2</v>
      </c>
      <c r="M193" s="12">
        <v>0.19</v>
      </c>
      <c r="N193" s="3">
        <f t="shared" si="20"/>
        <v>50.482900000000008</v>
      </c>
      <c r="O193" s="7">
        <v>38203</v>
      </c>
      <c r="P193">
        <v>20.2</v>
      </c>
      <c r="Q193" s="12">
        <v>0</v>
      </c>
      <c r="R193" s="3">
        <f t="shared" si="21"/>
        <v>11.017399999999999</v>
      </c>
      <c r="S193" s="7">
        <v>38234</v>
      </c>
      <c r="T193">
        <v>21.4</v>
      </c>
      <c r="U193" s="12">
        <v>0</v>
      </c>
      <c r="V193" s="3">
        <f t="shared" si="22"/>
        <v>17.921799999999998</v>
      </c>
      <c r="W193" s="7">
        <v>38264</v>
      </c>
      <c r="X193">
        <v>5.49</v>
      </c>
      <c r="Y193" s="12">
        <v>0</v>
      </c>
      <c r="Z193" s="3">
        <f t="shared" si="23"/>
        <v>0.83913000000000082</v>
      </c>
      <c r="AA193" s="7">
        <v>38295</v>
      </c>
      <c r="AB193">
        <v>23.5</v>
      </c>
      <c r="AC193" s="12"/>
      <c r="AD193" s="3">
        <f t="shared" si="24"/>
        <v>37.952500000000001</v>
      </c>
      <c r="AE193" s="7">
        <v>38325</v>
      </c>
      <c r="AF193">
        <v>163</v>
      </c>
      <c r="AG193" s="12"/>
      <c r="AH193" s="3">
        <f t="shared" si="25"/>
        <v>263.245</v>
      </c>
    </row>
    <row r="194" spans="2:34" x14ac:dyDescent="0.35">
      <c r="B194">
        <f t="shared" si="26"/>
        <v>2004</v>
      </c>
      <c r="C194" s="7">
        <v>38112</v>
      </c>
      <c r="D194">
        <v>70.400000000000006</v>
      </c>
      <c r="E194" s="12">
        <v>0.1</v>
      </c>
      <c r="F194" s="3">
        <f t="shared" si="18"/>
        <v>96.649799999999999</v>
      </c>
      <c r="G194" s="7">
        <v>38143</v>
      </c>
      <c r="H194">
        <v>39.299999999999997</v>
      </c>
      <c r="I194" s="12">
        <v>0</v>
      </c>
      <c r="J194" s="3">
        <f t="shared" si="19"/>
        <v>37.014099999999999</v>
      </c>
      <c r="K194" s="7">
        <v>38173</v>
      </c>
      <c r="L194">
        <v>27.7</v>
      </c>
      <c r="M194" s="12">
        <v>0</v>
      </c>
      <c r="N194" s="3">
        <f t="shared" si="20"/>
        <v>19.014900000000004</v>
      </c>
      <c r="O194" s="7">
        <v>38204</v>
      </c>
      <c r="P194">
        <v>16.5</v>
      </c>
      <c r="Q194" s="12">
        <v>0</v>
      </c>
      <c r="R194" s="3">
        <f t="shared" si="21"/>
        <v>5.7004999999999981</v>
      </c>
      <c r="S194" s="7">
        <v>38235</v>
      </c>
      <c r="T194">
        <v>19.600000000000001</v>
      </c>
      <c r="U194" s="12">
        <v>0</v>
      </c>
      <c r="V194" s="3">
        <f t="shared" si="22"/>
        <v>15.335200000000002</v>
      </c>
      <c r="W194" s="7">
        <v>38265</v>
      </c>
      <c r="X194">
        <v>5.37</v>
      </c>
      <c r="Y194" s="12">
        <v>0</v>
      </c>
      <c r="Z194" s="3">
        <f t="shared" si="23"/>
        <v>0.66669000000000089</v>
      </c>
      <c r="AA194" s="7">
        <v>38296</v>
      </c>
      <c r="AB194">
        <v>33.4</v>
      </c>
      <c r="AC194" s="12"/>
      <c r="AD194" s="3">
        <f t="shared" si="24"/>
        <v>53.940999999999995</v>
      </c>
      <c r="AE194" s="7">
        <v>38326</v>
      </c>
      <c r="AF194">
        <v>126</v>
      </c>
      <c r="AG194" s="12"/>
      <c r="AH194" s="3">
        <f t="shared" si="25"/>
        <v>203.49</v>
      </c>
    </row>
    <row r="195" spans="2:34" x14ac:dyDescent="0.35">
      <c r="B195">
        <f t="shared" si="26"/>
        <v>2004</v>
      </c>
      <c r="C195" s="7">
        <v>38113</v>
      </c>
      <c r="D195">
        <v>66.2</v>
      </c>
      <c r="E195" s="12">
        <v>0</v>
      </c>
      <c r="F195" s="3">
        <f t="shared" si="18"/>
        <v>76.699399999999997</v>
      </c>
      <c r="G195" s="7">
        <v>38144</v>
      </c>
      <c r="H195">
        <v>34.799999999999997</v>
      </c>
      <c r="I195" s="12">
        <v>0</v>
      </c>
      <c r="J195" s="3">
        <f t="shared" si="19"/>
        <v>30.547599999999996</v>
      </c>
      <c r="K195" s="7">
        <v>38174</v>
      </c>
      <c r="L195">
        <v>23.9</v>
      </c>
      <c r="M195" s="12">
        <v>7.0000000000000007E-2</v>
      </c>
      <c r="N195" s="3">
        <f t="shared" si="20"/>
        <v>23.294799999999999</v>
      </c>
      <c r="O195" s="7">
        <v>38205</v>
      </c>
      <c r="P195">
        <v>13.5</v>
      </c>
      <c r="Q195" s="12">
        <v>0.04</v>
      </c>
      <c r="R195" s="3">
        <f t="shared" si="21"/>
        <v>6.955499999999998</v>
      </c>
      <c r="S195" s="7">
        <v>38236</v>
      </c>
      <c r="T195">
        <v>17.100000000000001</v>
      </c>
      <c r="U195" s="12">
        <v>0</v>
      </c>
      <c r="V195" s="3">
        <f t="shared" si="22"/>
        <v>11.742700000000005</v>
      </c>
      <c r="W195" s="7">
        <v>38266</v>
      </c>
      <c r="X195">
        <v>5.03</v>
      </c>
      <c r="Y195" s="12">
        <v>0</v>
      </c>
      <c r="Z195" s="3">
        <f t="shared" si="23"/>
        <v>0.1781100000000011</v>
      </c>
      <c r="AA195" s="7">
        <v>38297</v>
      </c>
      <c r="AB195">
        <v>41.7</v>
      </c>
      <c r="AC195" s="12"/>
      <c r="AD195" s="3">
        <f t="shared" si="24"/>
        <v>67.345500000000001</v>
      </c>
      <c r="AE195" s="7">
        <v>38327</v>
      </c>
      <c r="AF195">
        <v>99.6</v>
      </c>
      <c r="AG195" s="12"/>
      <c r="AH195" s="3">
        <f t="shared" si="25"/>
        <v>160.85399999999998</v>
      </c>
    </row>
    <row r="196" spans="2:34" x14ac:dyDescent="0.35">
      <c r="B196">
        <f t="shared" si="26"/>
        <v>2004</v>
      </c>
      <c r="C196" s="7">
        <v>38114</v>
      </c>
      <c r="D196">
        <v>60.9</v>
      </c>
      <c r="E196" s="12">
        <v>0.01</v>
      </c>
      <c r="F196" s="3">
        <f t="shared" ref="F196:F259" si="27">IF(ISBLANK(D196),"",(D196*F$3)+F$2+((E196/12)*GL_sqft)/Day_sec)</f>
        <v>70.474800000000002</v>
      </c>
      <c r="G196" s="7">
        <v>38145</v>
      </c>
      <c r="H196">
        <v>37.299999999999997</v>
      </c>
      <c r="I196" s="12">
        <v>0.11</v>
      </c>
      <c r="J196" s="3">
        <f t="shared" ref="J196:J259" si="28">IF(ISBLANK(H196),"",(H196*J$3)+J$2+((I196/12)*GL_sqft)/Day_sec)</f>
        <v>49.446599999999997</v>
      </c>
      <c r="K196" s="7">
        <v>38175</v>
      </c>
      <c r="L196">
        <v>21.1</v>
      </c>
      <c r="M196" s="12">
        <v>0</v>
      </c>
      <c r="N196" s="3">
        <f t="shared" ref="N196:N259" si="29">IF(ISBLANK(L196),"",(L196*N$3)+N$2+((M196/12)*GL_sqft)/Day_sec)</f>
        <v>9.5307000000000031</v>
      </c>
      <c r="O196" s="7">
        <v>38206</v>
      </c>
      <c r="P196">
        <v>11.3</v>
      </c>
      <c r="Q196" s="12">
        <v>0</v>
      </c>
      <c r="R196" s="3">
        <f t="shared" ref="R196:R259" si="30">IF(ISBLANK(P196),"",(P196*R$3)+R$2+((Q196/12)*GL_sqft)/Day_sec)</f>
        <v>-1.7718999999999987</v>
      </c>
      <c r="S196" s="7">
        <v>38237</v>
      </c>
      <c r="T196">
        <v>15.1</v>
      </c>
      <c r="U196" s="12">
        <v>0</v>
      </c>
      <c r="V196" s="3">
        <f t="shared" ref="V196:V259" si="31">IF(ISBLANK(T196),"",(T196*V$3)+V$2+((U196/12)*GL_sqft)/Day_sec)</f>
        <v>8.8686999999999987</v>
      </c>
      <c r="W196" s="7">
        <v>38267</v>
      </c>
      <c r="X196">
        <v>4.95</v>
      </c>
      <c r="Y196" s="12">
        <v>0</v>
      </c>
      <c r="Z196" s="3">
        <f t="shared" ref="Z196:Z259" si="32">IF(ISBLANK(X196),"",(X196*Z$3)+Z$2+((Y196/12)*GL_sqft)/Day_sec)</f>
        <v>6.315000000000115E-2</v>
      </c>
      <c r="AA196" s="7">
        <v>38298</v>
      </c>
      <c r="AB196">
        <v>37.5</v>
      </c>
      <c r="AC196" s="12"/>
      <c r="AD196" s="3">
        <f t="shared" ref="AD196:AD259" si="33">IF(ISBLANK(AB196),"",(AB196*AD$3)+AD$2+((AC196/12)*GL_sqft)/Day_sec)</f>
        <v>60.5625</v>
      </c>
      <c r="AE196" s="7">
        <v>38328</v>
      </c>
      <c r="AF196">
        <v>84.2</v>
      </c>
      <c r="AG196" s="12"/>
      <c r="AH196" s="3">
        <f t="shared" ref="AH196:AH259" si="34">IF(ISBLANK(AF196),"",(AF196*AH$3)+AH$2+((AG196/12)*GL_sqft)/Day_sec)</f>
        <v>135.983</v>
      </c>
    </row>
    <row r="197" spans="2:34" x14ac:dyDescent="0.35">
      <c r="B197">
        <f t="shared" ref="B197:B260" si="35">YEAR(O197)</f>
        <v>2004</v>
      </c>
      <c r="C197" s="7">
        <v>38115</v>
      </c>
      <c r="D197">
        <v>54.2</v>
      </c>
      <c r="E197" s="12">
        <v>0</v>
      </c>
      <c r="F197" s="3">
        <f t="shared" si="27"/>
        <v>59.455400000000004</v>
      </c>
      <c r="G197" s="7">
        <v>38146</v>
      </c>
      <c r="H197">
        <v>37.1</v>
      </c>
      <c r="I197" s="12">
        <v>0</v>
      </c>
      <c r="J197" s="3">
        <f t="shared" si="28"/>
        <v>33.852700000000006</v>
      </c>
      <c r="K197" s="7">
        <v>38176</v>
      </c>
      <c r="L197">
        <v>18.2</v>
      </c>
      <c r="M197" s="12">
        <v>0</v>
      </c>
      <c r="N197" s="3">
        <f t="shared" si="29"/>
        <v>5.3634000000000022</v>
      </c>
      <c r="O197" s="7">
        <v>38207</v>
      </c>
      <c r="P197">
        <v>10.1</v>
      </c>
      <c r="Q197" s="12">
        <v>0</v>
      </c>
      <c r="R197" s="3">
        <f t="shared" si="30"/>
        <v>-3.4963000000000015</v>
      </c>
      <c r="S197" s="7">
        <v>38238</v>
      </c>
      <c r="T197">
        <v>13.7</v>
      </c>
      <c r="U197" s="12">
        <v>0</v>
      </c>
      <c r="V197" s="3">
        <f t="shared" si="31"/>
        <v>6.8569000000000013</v>
      </c>
      <c r="W197" s="7">
        <v>38268</v>
      </c>
      <c r="X197">
        <v>4.8899999999999997</v>
      </c>
      <c r="Y197" s="12">
        <v>0</v>
      </c>
      <c r="Z197" s="3">
        <f t="shared" si="32"/>
        <v>-2.3069999999999702E-2</v>
      </c>
      <c r="AA197" s="7">
        <v>38299</v>
      </c>
      <c r="AB197">
        <v>38</v>
      </c>
      <c r="AC197" s="12"/>
      <c r="AD197" s="3">
        <f t="shared" si="33"/>
        <v>61.37</v>
      </c>
      <c r="AE197" s="7">
        <v>38329</v>
      </c>
      <c r="AF197">
        <v>75.8</v>
      </c>
      <c r="AG197" s="12"/>
      <c r="AH197" s="3">
        <f t="shared" si="34"/>
        <v>122.417</v>
      </c>
    </row>
    <row r="198" spans="2:34" x14ac:dyDescent="0.35">
      <c r="B198">
        <f t="shared" si="35"/>
        <v>2004</v>
      </c>
      <c r="C198" s="7">
        <v>38116</v>
      </c>
      <c r="D198">
        <v>45.7</v>
      </c>
      <c r="E198" s="12">
        <v>0</v>
      </c>
      <c r="F198" s="3">
        <f t="shared" si="27"/>
        <v>47.240900000000003</v>
      </c>
      <c r="G198" s="7">
        <v>38147</v>
      </c>
      <c r="H198">
        <v>33.1</v>
      </c>
      <c r="I198" s="12">
        <v>0</v>
      </c>
      <c r="J198" s="3">
        <f t="shared" si="28"/>
        <v>28.104700000000001</v>
      </c>
      <c r="K198" s="7">
        <v>38177</v>
      </c>
      <c r="L198">
        <v>19.100000000000001</v>
      </c>
      <c r="M198" s="12">
        <v>0.52</v>
      </c>
      <c r="N198" s="3">
        <f t="shared" si="29"/>
        <v>79.014700000000005</v>
      </c>
      <c r="O198" s="7">
        <v>38208</v>
      </c>
      <c r="P198">
        <v>9.24</v>
      </c>
      <c r="Q198" s="12">
        <v>0.16</v>
      </c>
      <c r="R198" s="3">
        <f t="shared" si="30"/>
        <v>17.531880000000001</v>
      </c>
      <c r="S198" s="7">
        <v>38239</v>
      </c>
      <c r="T198">
        <v>21.5</v>
      </c>
      <c r="U198" s="12">
        <v>0.05</v>
      </c>
      <c r="V198" s="3">
        <f t="shared" si="31"/>
        <v>25.023</v>
      </c>
      <c r="W198" s="7">
        <v>38269</v>
      </c>
      <c r="X198">
        <v>4.6900000000000004</v>
      </c>
      <c r="Y198" s="12">
        <v>0</v>
      </c>
      <c r="Z198" s="3">
        <f t="shared" si="32"/>
        <v>-0.31046999999999869</v>
      </c>
      <c r="AA198" s="7">
        <v>38300</v>
      </c>
      <c r="AB198">
        <v>33.4</v>
      </c>
      <c r="AC198" s="12"/>
      <c r="AD198" s="3">
        <f t="shared" si="33"/>
        <v>53.940999999999995</v>
      </c>
      <c r="AE198" s="7">
        <v>38330</v>
      </c>
      <c r="AF198">
        <v>67.099999999999994</v>
      </c>
      <c r="AG198" s="12"/>
      <c r="AH198" s="3">
        <f t="shared" si="34"/>
        <v>108.36649999999999</v>
      </c>
    </row>
    <row r="199" spans="2:34" x14ac:dyDescent="0.35">
      <c r="B199">
        <f t="shared" si="35"/>
        <v>2004</v>
      </c>
      <c r="C199" s="7">
        <v>38117</v>
      </c>
      <c r="D199">
        <v>41.1</v>
      </c>
      <c r="E199" s="12">
        <v>0</v>
      </c>
      <c r="F199" s="3">
        <f t="shared" si="27"/>
        <v>40.630700000000004</v>
      </c>
      <c r="G199" s="7">
        <v>38148</v>
      </c>
      <c r="H199">
        <v>28.1</v>
      </c>
      <c r="I199" s="12">
        <v>0</v>
      </c>
      <c r="J199" s="3">
        <f t="shared" si="28"/>
        <v>20.919700000000006</v>
      </c>
      <c r="K199" s="7">
        <v>38178</v>
      </c>
      <c r="L199">
        <v>19.2</v>
      </c>
      <c r="M199" s="12">
        <v>0.09</v>
      </c>
      <c r="N199" s="3">
        <f t="shared" si="29"/>
        <v>19.323899999999998</v>
      </c>
      <c r="O199" s="7">
        <v>38209</v>
      </c>
      <c r="P199">
        <v>7.86</v>
      </c>
      <c r="Q199" s="12">
        <v>0</v>
      </c>
      <c r="R199" s="3">
        <f t="shared" si="30"/>
        <v>-6.7151800000000001</v>
      </c>
      <c r="S199" s="7">
        <v>38240</v>
      </c>
      <c r="T199">
        <v>54.3</v>
      </c>
      <c r="U199" s="12">
        <v>0.86</v>
      </c>
      <c r="V199" s="3">
        <f t="shared" si="31"/>
        <v>184.8681</v>
      </c>
      <c r="W199" s="7">
        <v>38270</v>
      </c>
      <c r="X199">
        <v>4.82</v>
      </c>
      <c r="Y199" s="12">
        <v>0</v>
      </c>
      <c r="Z199" s="3">
        <f t="shared" si="32"/>
        <v>-0.12365999999999921</v>
      </c>
      <c r="AA199" s="7">
        <v>38301</v>
      </c>
      <c r="AB199">
        <v>26.6</v>
      </c>
      <c r="AC199" s="12"/>
      <c r="AD199" s="3">
        <f t="shared" si="33"/>
        <v>42.959000000000003</v>
      </c>
      <c r="AE199" s="7">
        <v>38331</v>
      </c>
      <c r="AF199">
        <v>60.3</v>
      </c>
      <c r="AG199" s="12"/>
      <c r="AH199" s="3">
        <f t="shared" si="34"/>
        <v>97.384499999999989</v>
      </c>
    </row>
    <row r="200" spans="2:34" x14ac:dyDescent="0.35">
      <c r="B200">
        <f t="shared" si="35"/>
        <v>2004</v>
      </c>
      <c r="C200" s="7">
        <v>38118</v>
      </c>
      <c r="D200">
        <v>39.5</v>
      </c>
      <c r="E200" s="12">
        <v>0.11</v>
      </c>
      <c r="F200" s="3">
        <f t="shared" si="27"/>
        <v>53.638000000000005</v>
      </c>
      <c r="G200" s="7">
        <v>38149</v>
      </c>
      <c r="H200">
        <v>23.8</v>
      </c>
      <c r="I200" s="12">
        <v>0</v>
      </c>
      <c r="J200" s="3">
        <f t="shared" si="28"/>
        <v>14.740600000000001</v>
      </c>
      <c r="K200" s="7">
        <v>38179</v>
      </c>
      <c r="L200">
        <v>18.600000000000001</v>
      </c>
      <c r="M200" s="12">
        <v>0.03</v>
      </c>
      <c r="N200" s="3">
        <f t="shared" si="29"/>
        <v>10.112700000000006</v>
      </c>
      <c r="O200" s="7">
        <v>38210</v>
      </c>
      <c r="P200">
        <v>5.54</v>
      </c>
      <c r="Q200" s="12">
        <v>0</v>
      </c>
      <c r="R200" s="3">
        <f t="shared" si="30"/>
        <v>-10.049020000000002</v>
      </c>
      <c r="S200" s="7">
        <v>38241</v>
      </c>
      <c r="T200">
        <v>63.8</v>
      </c>
      <c r="U200" s="12">
        <v>0.04</v>
      </c>
      <c r="V200" s="3">
        <f t="shared" si="31"/>
        <v>84.416600000000003</v>
      </c>
      <c r="W200" s="7">
        <v>38271</v>
      </c>
      <c r="X200">
        <v>4.92</v>
      </c>
      <c r="Y200" s="12">
        <v>0</v>
      </c>
      <c r="Z200" s="3">
        <f t="shared" si="32"/>
        <v>2.0040000000000724E-2</v>
      </c>
      <c r="AA200" s="7">
        <v>38302</v>
      </c>
      <c r="AB200">
        <v>23.4</v>
      </c>
      <c r="AC200" s="12"/>
      <c r="AD200" s="3">
        <f t="shared" si="33"/>
        <v>37.790999999999997</v>
      </c>
      <c r="AE200" s="7">
        <v>38332</v>
      </c>
      <c r="AF200">
        <v>70.2</v>
      </c>
      <c r="AG200" s="12"/>
      <c r="AH200" s="3">
        <f t="shared" si="34"/>
        <v>113.373</v>
      </c>
    </row>
    <row r="201" spans="2:34" x14ac:dyDescent="0.35">
      <c r="B201">
        <f t="shared" si="35"/>
        <v>2004</v>
      </c>
      <c r="C201" s="7">
        <v>38119</v>
      </c>
      <c r="D201">
        <v>36.299999999999997</v>
      </c>
      <c r="E201" s="12">
        <v>0.02</v>
      </c>
      <c r="F201" s="3">
        <f t="shared" si="27"/>
        <v>36.516100000000002</v>
      </c>
      <c r="G201" s="7">
        <v>38150</v>
      </c>
      <c r="H201">
        <v>21.3</v>
      </c>
      <c r="I201" s="12">
        <v>0</v>
      </c>
      <c r="J201" s="3">
        <f t="shared" si="28"/>
        <v>11.148100000000003</v>
      </c>
      <c r="K201" s="7">
        <v>38180</v>
      </c>
      <c r="L201">
        <v>17.600000000000001</v>
      </c>
      <c r="M201" s="12">
        <v>0</v>
      </c>
      <c r="N201" s="3">
        <f t="shared" si="29"/>
        <v>4.5012000000000043</v>
      </c>
      <c r="O201" s="7">
        <v>38211</v>
      </c>
      <c r="P201">
        <v>4.83</v>
      </c>
      <c r="Q201" s="12">
        <v>0</v>
      </c>
      <c r="R201" s="3">
        <f t="shared" si="30"/>
        <v>-11.069290000000002</v>
      </c>
      <c r="S201" s="7">
        <v>38242</v>
      </c>
      <c r="T201">
        <v>53.4</v>
      </c>
      <c r="U201" s="12">
        <v>0</v>
      </c>
      <c r="V201" s="3">
        <f t="shared" si="31"/>
        <v>63.905799999999999</v>
      </c>
      <c r="W201" s="7">
        <v>38272</v>
      </c>
      <c r="X201">
        <v>19.399999999999999</v>
      </c>
      <c r="Y201" s="12">
        <v>0.46</v>
      </c>
      <c r="Z201" s="3">
        <f t="shared" si="32"/>
        <v>84.836799999999997</v>
      </c>
      <c r="AA201" s="7">
        <v>38303</v>
      </c>
      <c r="AB201">
        <v>22.2</v>
      </c>
      <c r="AC201" s="12"/>
      <c r="AD201" s="3">
        <f t="shared" si="33"/>
        <v>35.853000000000002</v>
      </c>
      <c r="AE201" s="7">
        <v>38333</v>
      </c>
      <c r="AF201">
        <v>80.7</v>
      </c>
      <c r="AG201" s="12"/>
      <c r="AH201" s="3">
        <f t="shared" si="34"/>
        <v>130.3305</v>
      </c>
    </row>
    <row r="202" spans="2:34" x14ac:dyDescent="0.35">
      <c r="B202">
        <f t="shared" si="35"/>
        <v>2004</v>
      </c>
      <c r="C202" s="7">
        <v>38120</v>
      </c>
      <c r="D202">
        <v>33.200000000000003</v>
      </c>
      <c r="E202" s="12">
        <v>0</v>
      </c>
      <c r="F202" s="3">
        <f t="shared" si="27"/>
        <v>29.278400000000005</v>
      </c>
      <c r="G202" s="7">
        <v>38151</v>
      </c>
      <c r="H202">
        <v>19.3</v>
      </c>
      <c r="I202" s="12">
        <v>0</v>
      </c>
      <c r="J202" s="3">
        <f t="shared" si="28"/>
        <v>8.2741000000000007</v>
      </c>
      <c r="K202" s="7">
        <v>38181</v>
      </c>
      <c r="L202">
        <v>14.3</v>
      </c>
      <c r="M202" s="12">
        <v>0</v>
      </c>
      <c r="N202" s="3">
        <f t="shared" si="29"/>
        <v>-0.24089999999999634</v>
      </c>
      <c r="O202" s="7">
        <v>38212</v>
      </c>
      <c r="P202">
        <v>31.8</v>
      </c>
      <c r="Q202" s="12">
        <v>0</v>
      </c>
      <c r="R202" s="3">
        <f t="shared" si="30"/>
        <v>27.686600000000002</v>
      </c>
      <c r="S202" s="7">
        <v>38243</v>
      </c>
      <c r="T202">
        <v>42</v>
      </c>
      <c r="U202" s="12">
        <v>0</v>
      </c>
      <c r="V202" s="3">
        <f t="shared" si="31"/>
        <v>47.524000000000001</v>
      </c>
      <c r="W202" s="7">
        <v>38273</v>
      </c>
      <c r="X202">
        <v>17.2</v>
      </c>
      <c r="Y202" s="12">
        <v>0</v>
      </c>
      <c r="Z202" s="3">
        <f t="shared" si="32"/>
        <v>17.666399999999999</v>
      </c>
      <c r="AA202" s="7">
        <v>38304</v>
      </c>
      <c r="AB202">
        <v>21.1</v>
      </c>
      <c r="AC202" s="12"/>
      <c r="AD202" s="3">
        <f t="shared" si="33"/>
        <v>34.076500000000003</v>
      </c>
      <c r="AE202" s="7">
        <v>38334</v>
      </c>
      <c r="AF202">
        <v>79</v>
      </c>
      <c r="AG202" s="12"/>
      <c r="AH202" s="3">
        <f t="shared" si="34"/>
        <v>127.58499999999999</v>
      </c>
    </row>
    <row r="203" spans="2:34" x14ac:dyDescent="0.35">
      <c r="B203">
        <f t="shared" si="35"/>
        <v>2004</v>
      </c>
      <c r="C203" s="7">
        <v>38121</v>
      </c>
      <c r="D203">
        <v>32.200000000000003</v>
      </c>
      <c r="E203" s="12">
        <v>0</v>
      </c>
      <c r="F203" s="3">
        <f t="shared" si="27"/>
        <v>27.841400000000007</v>
      </c>
      <c r="G203" s="7">
        <v>38152</v>
      </c>
      <c r="H203">
        <v>17.5</v>
      </c>
      <c r="I203" s="12">
        <v>0</v>
      </c>
      <c r="J203" s="3">
        <f t="shared" si="28"/>
        <v>5.6875</v>
      </c>
      <c r="K203" s="7">
        <v>38182</v>
      </c>
      <c r="L203">
        <v>12.5</v>
      </c>
      <c r="M203" s="12">
        <v>0</v>
      </c>
      <c r="N203" s="3">
        <f t="shared" si="29"/>
        <v>-2.827499999999997</v>
      </c>
      <c r="O203" s="7">
        <v>38213</v>
      </c>
      <c r="P203">
        <v>135</v>
      </c>
      <c r="Q203" s="12">
        <v>0.81</v>
      </c>
      <c r="R203" s="3">
        <f t="shared" si="30"/>
        <v>288.69650000000001</v>
      </c>
      <c r="S203" s="7">
        <v>38244</v>
      </c>
      <c r="T203">
        <v>32.799999999999997</v>
      </c>
      <c r="U203" s="12">
        <v>0</v>
      </c>
      <c r="V203" s="3">
        <f t="shared" si="31"/>
        <v>34.303600000000003</v>
      </c>
      <c r="W203" s="7">
        <v>38274</v>
      </c>
      <c r="X203">
        <v>11.2</v>
      </c>
      <c r="Y203" s="12">
        <v>0</v>
      </c>
      <c r="Z203" s="3">
        <f t="shared" si="32"/>
        <v>9.0443999999999996</v>
      </c>
      <c r="AA203" s="7">
        <v>38305</v>
      </c>
      <c r="AB203">
        <v>20.9</v>
      </c>
      <c r="AC203" s="12"/>
      <c r="AD203" s="3">
        <f t="shared" si="33"/>
        <v>33.753499999999995</v>
      </c>
      <c r="AE203" s="7">
        <v>38335</v>
      </c>
      <c r="AF203">
        <v>76.2</v>
      </c>
      <c r="AG203" s="12"/>
      <c r="AH203" s="3">
        <f t="shared" si="34"/>
        <v>123.063</v>
      </c>
    </row>
    <row r="204" spans="2:34" x14ac:dyDescent="0.35">
      <c r="B204">
        <f t="shared" si="35"/>
        <v>2004</v>
      </c>
      <c r="C204" s="7">
        <v>38122</v>
      </c>
      <c r="D204">
        <v>33.4</v>
      </c>
      <c r="E204" s="12">
        <v>0.06</v>
      </c>
      <c r="F204" s="3">
        <f t="shared" si="27"/>
        <v>37.9148</v>
      </c>
      <c r="G204" s="7">
        <v>38153</v>
      </c>
      <c r="H204">
        <v>17.100000000000001</v>
      </c>
      <c r="I204" s="12">
        <v>0</v>
      </c>
      <c r="J204" s="3">
        <f t="shared" si="28"/>
        <v>5.1127000000000038</v>
      </c>
      <c r="K204" s="7">
        <v>38183</v>
      </c>
      <c r="L204">
        <v>13.8</v>
      </c>
      <c r="M204" s="12">
        <v>0.36</v>
      </c>
      <c r="N204" s="3">
        <f t="shared" si="29"/>
        <v>49.134599999999992</v>
      </c>
      <c r="O204" s="7">
        <v>38214</v>
      </c>
      <c r="P204">
        <v>137</v>
      </c>
      <c r="Q204" s="12">
        <v>0.93</v>
      </c>
      <c r="R204" s="3">
        <f t="shared" si="30"/>
        <v>308.26850000000002</v>
      </c>
      <c r="S204" s="7">
        <v>38245</v>
      </c>
      <c r="T204">
        <v>26.5</v>
      </c>
      <c r="U204" s="12">
        <v>0</v>
      </c>
      <c r="V204" s="3">
        <f t="shared" si="31"/>
        <v>25.250500000000002</v>
      </c>
      <c r="W204" s="7">
        <v>38275</v>
      </c>
      <c r="X204">
        <v>11.7</v>
      </c>
      <c r="Y204" s="12">
        <v>0</v>
      </c>
      <c r="Z204" s="3">
        <f t="shared" si="32"/>
        <v>9.7628999999999984</v>
      </c>
      <c r="AA204" s="7">
        <v>38306</v>
      </c>
      <c r="AB204">
        <v>19.600000000000001</v>
      </c>
      <c r="AC204" s="12"/>
      <c r="AD204" s="3">
        <f t="shared" si="33"/>
        <v>31.654000000000003</v>
      </c>
      <c r="AE204" s="7">
        <v>38336</v>
      </c>
      <c r="AF204">
        <v>64.2</v>
      </c>
      <c r="AG204" s="12"/>
      <c r="AH204" s="3">
        <f t="shared" si="34"/>
        <v>103.68300000000001</v>
      </c>
    </row>
    <row r="205" spans="2:34" x14ac:dyDescent="0.35">
      <c r="B205">
        <f t="shared" si="35"/>
        <v>2004</v>
      </c>
      <c r="C205" s="7">
        <v>38123</v>
      </c>
      <c r="D205">
        <v>52</v>
      </c>
      <c r="E205" s="12">
        <v>0.92</v>
      </c>
      <c r="F205" s="3">
        <f t="shared" si="27"/>
        <v>184.31200000000001</v>
      </c>
      <c r="G205" s="7">
        <v>38154</v>
      </c>
      <c r="H205">
        <v>15.3</v>
      </c>
      <c r="I205" s="12">
        <v>0</v>
      </c>
      <c r="J205" s="3">
        <f t="shared" si="28"/>
        <v>2.5260999999999996</v>
      </c>
      <c r="K205" s="7">
        <v>38184</v>
      </c>
      <c r="L205">
        <v>12.7</v>
      </c>
      <c r="M205" s="12">
        <v>0.05</v>
      </c>
      <c r="N205" s="3">
        <f t="shared" si="29"/>
        <v>4.4174000000000007</v>
      </c>
      <c r="O205" s="7">
        <v>38215</v>
      </c>
      <c r="P205">
        <v>107</v>
      </c>
      <c r="Q205" s="12">
        <v>0.05</v>
      </c>
      <c r="R205" s="3">
        <f t="shared" si="30"/>
        <v>142.70650000000003</v>
      </c>
      <c r="S205" s="7">
        <v>38246</v>
      </c>
      <c r="T205">
        <v>22.7</v>
      </c>
      <c r="U205" s="12">
        <v>0</v>
      </c>
      <c r="V205" s="3">
        <f t="shared" si="31"/>
        <v>19.789900000000003</v>
      </c>
      <c r="W205" s="7">
        <v>38276</v>
      </c>
      <c r="X205">
        <v>38.4</v>
      </c>
      <c r="Y205" s="12">
        <v>1.27</v>
      </c>
      <c r="Z205" s="3">
        <f t="shared" si="32"/>
        <v>224.85130000000001</v>
      </c>
      <c r="AA205" s="7">
        <v>38307</v>
      </c>
      <c r="AB205">
        <v>19.2</v>
      </c>
      <c r="AC205" s="12"/>
      <c r="AD205" s="3">
        <f t="shared" si="33"/>
        <v>31.007999999999999</v>
      </c>
      <c r="AE205" s="7">
        <v>38337</v>
      </c>
      <c r="AF205">
        <v>55.1</v>
      </c>
      <c r="AG205" s="12"/>
      <c r="AH205" s="3">
        <f t="shared" si="34"/>
        <v>88.986500000000007</v>
      </c>
    </row>
    <row r="206" spans="2:34" x14ac:dyDescent="0.35">
      <c r="B206">
        <f t="shared" si="35"/>
        <v>2004</v>
      </c>
      <c r="C206" s="7">
        <v>38124</v>
      </c>
      <c r="D206">
        <v>57.4</v>
      </c>
      <c r="E206" s="12">
        <v>0.08</v>
      </c>
      <c r="F206" s="3">
        <f t="shared" si="27"/>
        <v>75.1858</v>
      </c>
      <c r="G206" s="7">
        <v>38155</v>
      </c>
      <c r="H206">
        <v>13.2</v>
      </c>
      <c r="I206" s="12">
        <v>0</v>
      </c>
      <c r="J206" s="3">
        <f t="shared" si="28"/>
        <v>-0.49160000000000181</v>
      </c>
      <c r="K206" s="7">
        <v>38185</v>
      </c>
      <c r="L206">
        <v>10.9</v>
      </c>
      <c r="M206" s="12">
        <v>0</v>
      </c>
      <c r="N206" s="3">
        <f t="shared" si="29"/>
        <v>-5.1266999999999978</v>
      </c>
      <c r="O206" s="7">
        <v>38216</v>
      </c>
      <c r="P206">
        <v>78.900000000000006</v>
      </c>
      <c r="Q206" s="12">
        <v>0.09</v>
      </c>
      <c r="R206" s="3">
        <f t="shared" si="30"/>
        <v>107.89280000000001</v>
      </c>
      <c r="S206" s="7">
        <v>38247</v>
      </c>
      <c r="T206">
        <v>20.6</v>
      </c>
      <c r="U206" s="12">
        <v>0</v>
      </c>
      <c r="V206" s="3">
        <f t="shared" si="31"/>
        <v>16.772200000000005</v>
      </c>
      <c r="W206" s="7">
        <v>38277</v>
      </c>
      <c r="X206">
        <v>67.900000000000006</v>
      </c>
      <c r="Y206" s="12">
        <v>0.13</v>
      </c>
      <c r="Z206" s="3">
        <f t="shared" si="32"/>
        <v>108.61180000000002</v>
      </c>
      <c r="AA206" s="7">
        <v>38308</v>
      </c>
      <c r="AB206">
        <v>18.600000000000001</v>
      </c>
      <c r="AC206" s="12"/>
      <c r="AD206" s="3">
        <f t="shared" si="33"/>
        <v>30.039000000000001</v>
      </c>
      <c r="AE206" s="7">
        <v>38338</v>
      </c>
      <c r="AF206">
        <v>48.1</v>
      </c>
      <c r="AG206" s="12"/>
      <c r="AH206" s="3">
        <f t="shared" si="34"/>
        <v>77.6815</v>
      </c>
    </row>
    <row r="207" spans="2:34" x14ac:dyDescent="0.35">
      <c r="B207">
        <f t="shared" si="35"/>
        <v>2004</v>
      </c>
      <c r="C207" s="7">
        <v>38125</v>
      </c>
      <c r="D207">
        <v>57.4</v>
      </c>
      <c r="E207" s="12">
        <v>0</v>
      </c>
      <c r="F207" s="3">
        <f t="shared" si="27"/>
        <v>64.053799999999995</v>
      </c>
      <c r="G207" s="7">
        <v>38156</v>
      </c>
      <c r="H207">
        <v>11.8</v>
      </c>
      <c r="I207" s="12">
        <v>0</v>
      </c>
      <c r="J207" s="3">
        <f t="shared" si="28"/>
        <v>-2.5033999999999992</v>
      </c>
      <c r="K207" s="7">
        <v>38186</v>
      </c>
      <c r="L207">
        <v>10.199999999999999</v>
      </c>
      <c r="M207" s="12">
        <v>0</v>
      </c>
      <c r="N207" s="3">
        <f t="shared" si="29"/>
        <v>-6.1326000000000001</v>
      </c>
      <c r="O207" s="7">
        <v>38217</v>
      </c>
      <c r="P207">
        <v>53.3</v>
      </c>
      <c r="Q207" s="12">
        <v>0</v>
      </c>
      <c r="R207" s="3">
        <f t="shared" si="30"/>
        <v>58.582099999999997</v>
      </c>
      <c r="S207" s="7">
        <v>38248</v>
      </c>
      <c r="T207">
        <v>27.5</v>
      </c>
      <c r="U207" s="12">
        <v>0.48</v>
      </c>
      <c r="V207" s="3">
        <f t="shared" si="31"/>
        <v>93.479500000000002</v>
      </c>
      <c r="W207" s="7">
        <v>38278</v>
      </c>
      <c r="X207">
        <v>59.9</v>
      </c>
      <c r="Y207" s="12">
        <v>0</v>
      </c>
      <c r="Z207" s="3">
        <f t="shared" si="32"/>
        <v>79.026300000000006</v>
      </c>
      <c r="AA207" s="7">
        <v>38309</v>
      </c>
      <c r="AB207">
        <v>18.399999999999999</v>
      </c>
      <c r="AC207" s="12"/>
      <c r="AD207" s="3">
        <f t="shared" si="33"/>
        <v>29.715999999999998</v>
      </c>
      <c r="AE207" s="7">
        <v>38339</v>
      </c>
      <c r="AF207">
        <v>40.200000000000003</v>
      </c>
      <c r="AG207" s="12"/>
      <c r="AH207" s="3">
        <f t="shared" si="34"/>
        <v>64.923000000000002</v>
      </c>
    </row>
    <row r="208" spans="2:34" x14ac:dyDescent="0.35">
      <c r="B208">
        <f t="shared" si="35"/>
        <v>2004</v>
      </c>
      <c r="C208" s="7">
        <v>38126</v>
      </c>
      <c r="D208">
        <v>72.900000000000006</v>
      </c>
      <c r="E208" s="12">
        <v>1.1100000000000001</v>
      </c>
      <c r="F208" s="3">
        <f t="shared" si="27"/>
        <v>240.78380000000001</v>
      </c>
      <c r="G208" s="7">
        <v>38157</v>
      </c>
      <c r="H208">
        <v>14.5</v>
      </c>
      <c r="I208" s="12">
        <v>0</v>
      </c>
      <c r="J208" s="3">
        <f t="shared" si="28"/>
        <v>1.3765000000000001</v>
      </c>
      <c r="K208" s="7">
        <v>38187</v>
      </c>
      <c r="L208">
        <v>10</v>
      </c>
      <c r="M208" s="12">
        <v>0.02</v>
      </c>
      <c r="N208" s="3">
        <f t="shared" si="29"/>
        <v>-3.6369999999999982</v>
      </c>
      <c r="O208" s="7">
        <v>38218</v>
      </c>
      <c r="P208">
        <v>38.4</v>
      </c>
      <c r="Q208" s="12">
        <v>0</v>
      </c>
      <c r="R208" s="3">
        <f t="shared" si="30"/>
        <v>37.1708</v>
      </c>
      <c r="S208" s="7">
        <v>38249</v>
      </c>
      <c r="T208">
        <v>35.700000000000003</v>
      </c>
      <c r="U208" s="12">
        <v>0.78</v>
      </c>
      <c r="V208" s="3">
        <f t="shared" si="31"/>
        <v>147.00790000000001</v>
      </c>
      <c r="W208" s="7">
        <v>38279</v>
      </c>
      <c r="X208">
        <v>45.5</v>
      </c>
      <c r="Y208" s="12">
        <v>0</v>
      </c>
      <c r="Z208" s="3">
        <f t="shared" si="32"/>
        <v>58.333500000000001</v>
      </c>
      <c r="AA208" s="7">
        <v>38310</v>
      </c>
      <c r="AB208">
        <v>18.7</v>
      </c>
      <c r="AC208" s="12"/>
      <c r="AD208" s="3">
        <f t="shared" si="33"/>
        <v>30.200499999999998</v>
      </c>
      <c r="AE208" s="7">
        <v>38340</v>
      </c>
      <c r="AF208">
        <v>39.799999999999997</v>
      </c>
      <c r="AG208" s="12"/>
      <c r="AH208" s="3">
        <f t="shared" si="34"/>
        <v>64.277000000000001</v>
      </c>
    </row>
    <row r="209" spans="2:34" x14ac:dyDescent="0.35">
      <c r="B209">
        <f t="shared" si="35"/>
        <v>2004</v>
      </c>
      <c r="C209" s="7">
        <v>38127</v>
      </c>
      <c r="D209">
        <v>63.1</v>
      </c>
      <c r="E209" s="12">
        <v>0</v>
      </c>
      <c r="F209" s="3">
        <f t="shared" si="27"/>
        <v>72.244699999999995</v>
      </c>
      <c r="G209" s="7">
        <v>38158</v>
      </c>
      <c r="H209">
        <v>18.8</v>
      </c>
      <c r="I209" s="12">
        <v>0.98</v>
      </c>
      <c r="J209" s="3">
        <f t="shared" si="28"/>
        <v>143.92259999999999</v>
      </c>
      <c r="K209" s="7">
        <v>38188</v>
      </c>
      <c r="L209">
        <v>9.3699999999999992</v>
      </c>
      <c r="M209" s="12">
        <v>0.01</v>
      </c>
      <c r="N209" s="3">
        <f t="shared" si="29"/>
        <v>-5.9338100000000003</v>
      </c>
      <c r="O209" s="7">
        <v>38219</v>
      </c>
      <c r="P209">
        <v>31</v>
      </c>
      <c r="Q209" s="12">
        <v>0</v>
      </c>
      <c r="R209" s="3">
        <f t="shared" si="30"/>
        <v>26.537000000000003</v>
      </c>
      <c r="S209" s="7">
        <v>38250</v>
      </c>
      <c r="T209">
        <v>31.6</v>
      </c>
      <c r="U209" s="12">
        <v>0</v>
      </c>
      <c r="V209" s="3">
        <f t="shared" si="31"/>
        <v>32.579200000000007</v>
      </c>
      <c r="W209" s="7">
        <v>38280</v>
      </c>
      <c r="X209">
        <v>34.5</v>
      </c>
      <c r="Y209" s="12">
        <v>0</v>
      </c>
      <c r="Z209" s="3">
        <f t="shared" si="32"/>
        <v>42.526500000000006</v>
      </c>
      <c r="AA209" s="7">
        <v>38311</v>
      </c>
      <c r="AB209">
        <v>19.5</v>
      </c>
      <c r="AC209" s="12"/>
      <c r="AD209" s="3">
        <f t="shared" si="33"/>
        <v>31.4925</v>
      </c>
      <c r="AE209" s="7">
        <v>38341</v>
      </c>
      <c r="AF209">
        <v>38.5</v>
      </c>
      <c r="AG209" s="12"/>
      <c r="AH209" s="3">
        <f t="shared" si="34"/>
        <v>62.177500000000002</v>
      </c>
    </row>
    <row r="210" spans="2:34" x14ac:dyDescent="0.35">
      <c r="B210">
        <f t="shared" si="35"/>
        <v>2004</v>
      </c>
      <c r="C210" s="7">
        <v>38128</v>
      </c>
      <c r="D210">
        <v>58.3</v>
      </c>
      <c r="E210" s="12">
        <v>0.04</v>
      </c>
      <c r="F210" s="3">
        <f t="shared" si="27"/>
        <v>70.913100000000014</v>
      </c>
      <c r="G210" s="7">
        <v>38159</v>
      </c>
      <c r="H210">
        <v>15.3</v>
      </c>
      <c r="I210" s="12">
        <v>0</v>
      </c>
      <c r="J210" s="3">
        <f t="shared" si="28"/>
        <v>2.5260999999999996</v>
      </c>
      <c r="K210" s="7">
        <v>38189</v>
      </c>
      <c r="L210">
        <v>8.2100000000000009</v>
      </c>
      <c r="M210" s="12">
        <v>0</v>
      </c>
      <c r="N210" s="3">
        <f t="shared" si="29"/>
        <v>-8.9922299999999975</v>
      </c>
      <c r="O210" s="7">
        <v>38220</v>
      </c>
      <c r="P210">
        <v>41.2</v>
      </c>
      <c r="Q210" s="12">
        <v>0.46</v>
      </c>
      <c r="R210" s="3">
        <f t="shared" si="30"/>
        <v>105.2034</v>
      </c>
      <c r="S210" s="7">
        <v>38251</v>
      </c>
      <c r="T210">
        <v>27.8</v>
      </c>
      <c r="U210" s="12">
        <v>0</v>
      </c>
      <c r="V210" s="3">
        <f t="shared" si="31"/>
        <v>27.118600000000001</v>
      </c>
      <c r="W210" s="7">
        <v>38281</v>
      </c>
      <c r="X210">
        <v>26.8</v>
      </c>
      <c r="Y210" s="12">
        <v>0</v>
      </c>
      <c r="Z210" s="3">
        <f t="shared" si="32"/>
        <v>31.461600000000001</v>
      </c>
      <c r="AA210" s="7">
        <v>38312</v>
      </c>
      <c r="AB210">
        <v>19.3</v>
      </c>
      <c r="AC210" s="12"/>
      <c r="AD210" s="3">
        <f t="shared" si="33"/>
        <v>31.169499999999999</v>
      </c>
      <c r="AE210" s="7">
        <v>38342</v>
      </c>
      <c r="AF210">
        <v>35</v>
      </c>
      <c r="AG210" s="12"/>
      <c r="AH210" s="3">
        <f t="shared" si="34"/>
        <v>56.524999999999999</v>
      </c>
    </row>
    <row r="211" spans="2:34" x14ac:dyDescent="0.35">
      <c r="B211">
        <f t="shared" si="35"/>
        <v>2004</v>
      </c>
      <c r="C211" s="7">
        <v>38129</v>
      </c>
      <c r="D211">
        <v>48</v>
      </c>
      <c r="E211" s="12">
        <v>0</v>
      </c>
      <c r="F211" s="3">
        <f t="shared" si="27"/>
        <v>50.545999999999999</v>
      </c>
      <c r="G211" s="7">
        <v>38160</v>
      </c>
      <c r="H211">
        <v>13.1</v>
      </c>
      <c r="I211" s="12">
        <v>0</v>
      </c>
      <c r="J211" s="3">
        <f t="shared" si="28"/>
        <v>-0.63530000000000086</v>
      </c>
      <c r="K211" s="7">
        <v>38190</v>
      </c>
      <c r="L211">
        <v>6.65</v>
      </c>
      <c r="M211" s="12">
        <v>0</v>
      </c>
      <c r="N211" s="3">
        <f t="shared" si="29"/>
        <v>-11.233949999999998</v>
      </c>
      <c r="O211" s="7">
        <v>38221</v>
      </c>
      <c r="P211">
        <v>103</v>
      </c>
      <c r="Q211" s="12">
        <v>1.72</v>
      </c>
      <c r="R211" s="3">
        <f t="shared" si="30"/>
        <v>369.339</v>
      </c>
      <c r="S211" s="7">
        <v>38252</v>
      </c>
      <c r="T211">
        <v>24.4</v>
      </c>
      <c r="U211" s="12">
        <v>0</v>
      </c>
      <c r="V211" s="3">
        <f t="shared" si="31"/>
        <v>22.232799999999997</v>
      </c>
      <c r="W211" s="7">
        <v>38282</v>
      </c>
      <c r="X211">
        <v>22.7</v>
      </c>
      <c r="Y211" s="12">
        <v>0</v>
      </c>
      <c r="Z211" s="3">
        <f t="shared" si="32"/>
        <v>25.569900000000001</v>
      </c>
      <c r="AA211" s="7">
        <v>38313</v>
      </c>
      <c r="AB211">
        <v>19.8</v>
      </c>
      <c r="AC211" s="12"/>
      <c r="AD211" s="3">
        <f t="shared" si="33"/>
        <v>31.977</v>
      </c>
      <c r="AE211" s="7">
        <v>38343</v>
      </c>
      <c r="AF211">
        <v>33.1</v>
      </c>
      <c r="AG211" s="12"/>
      <c r="AH211" s="3">
        <f t="shared" si="34"/>
        <v>53.456500000000005</v>
      </c>
    </row>
    <row r="212" spans="2:34" x14ac:dyDescent="0.35">
      <c r="B212">
        <f t="shared" si="35"/>
        <v>2004</v>
      </c>
      <c r="C212" s="7">
        <v>38130</v>
      </c>
      <c r="D212">
        <v>48.7</v>
      </c>
      <c r="E212" s="12">
        <v>0.36</v>
      </c>
      <c r="F212" s="3">
        <f t="shared" si="27"/>
        <v>101.64590000000001</v>
      </c>
      <c r="G212" s="7">
        <v>38161</v>
      </c>
      <c r="H212">
        <v>14.1</v>
      </c>
      <c r="I212" s="12">
        <v>0.24</v>
      </c>
      <c r="J212" s="3">
        <f t="shared" si="28"/>
        <v>34.197699999999998</v>
      </c>
      <c r="K212" s="7">
        <v>38191</v>
      </c>
      <c r="L212">
        <v>6.11</v>
      </c>
      <c r="M212" s="12">
        <v>0</v>
      </c>
      <c r="N212" s="3">
        <f t="shared" si="29"/>
        <v>-12.009929999999999</v>
      </c>
      <c r="O212" s="7">
        <v>38222</v>
      </c>
      <c r="P212">
        <v>108</v>
      </c>
      <c r="Q212" s="12">
        <v>0</v>
      </c>
      <c r="R212" s="3">
        <f t="shared" si="30"/>
        <v>137.18600000000001</v>
      </c>
      <c r="S212" s="7">
        <v>38253</v>
      </c>
      <c r="T212">
        <v>21.8</v>
      </c>
      <c r="U212" s="12">
        <v>0</v>
      </c>
      <c r="V212" s="3">
        <f t="shared" si="31"/>
        <v>18.496600000000001</v>
      </c>
      <c r="W212" s="7">
        <v>38283</v>
      </c>
      <c r="X212">
        <v>20</v>
      </c>
      <c r="Y212" s="12">
        <v>0</v>
      </c>
      <c r="Z212" s="3">
        <f t="shared" si="32"/>
        <v>21.69</v>
      </c>
      <c r="AA212" s="7">
        <v>38314</v>
      </c>
      <c r="AB212">
        <v>19.5</v>
      </c>
      <c r="AC212" s="12"/>
      <c r="AD212" s="3">
        <f t="shared" si="33"/>
        <v>31.4925</v>
      </c>
      <c r="AE212" s="7">
        <v>38344</v>
      </c>
      <c r="AF212">
        <v>35.299999999999997</v>
      </c>
      <c r="AG212" s="12"/>
      <c r="AH212" s="3">
        <f t="shared" si="34"/>
        <v>57.009499999999996</v>
      </c>
    </row>
    <row r="213" spans="2:34" x14ac:dyDescent="0.35">
      <c r="B213">
        <f t="shared" si="35"/>
        <v>2004</v>
      </c>
      <c r="C213" s="7">
        <v>38131</v>
      </c>
      <c r="D213">
        <v>52.6</v>
      </c>
      <c r="E213" s="12">
        <v>0.06</v>
      </c>
      <c r="F213" s="3">
        <f t="shared" si="27"/>
        <v>65.505200000000002</v>
      </c>
      <c r="G213" s="7">
        <v>38162</v>
      </c>
      <c r="H213">
        <v>12.9</v>
      </c>
      <c r="I213" s="12">
        <v>0</v>
      </c>
      <c r="J213" s="3">
        <f t="shared" si="28"/>
        <v>-0.92269999999999897</v>
      </c>
      <c r="K213" s="7">
        <v>38192</v>
      </c>
      <c r="L213">
        <v>8.09</v>
      </c>
      <c r="M213" s="12">
        <v>0.49</v>
      </c>
      <c r="N213" s="3">
        <f t="shared" si="29"/>
        <v>59.018829999999994</v>
      </c>
      <c r="O213" s="7">
        <v>38223</v>
      </c>
      <c r="P213">
        <v>87.9</v>
      </c>
      <c r="Q213" s="12">
        <v>0.05</v>
      </c>
      <c r="R213" s="3">
        <f t="shared" si="30"/>
        <v>115.2598</v>
      </c>
      <c r="S213" s="7">
        <v>38254</v>
      </c>
      <c r="T213">
        <v>18.5</v>
      </c>
      <c r="U213" s="12">
        <v>0</v>
      </c>
      <c r="V213" s="3">
        <f t="shared" si="31"/>
        <v>13.754500000000002</v>
      </c>
      <c r="W213" s="7">
        <v>38284</v>
      </c>
      <c r="X213">
        <v>18.2</v>
      </c>
      <c r="Y213" s="12">
        <v>0</v>
      </c>
      <c r="Z213" s="3">
        <f t="shared" si="32"/>
        <v>19.103400000000001</v>
      </c>
      <c r="AA213" s="7">
        <v>38315</v>
      </c>
      <c r="AB213">
        <v>19</v>
      </c>
      <c r="AC213" s="12"/>
      <c r="AD213" s="3">
        <f t="shared" si="33"/>
        <v>30.684999999999999</v>
      </c>
      <c r="AE213" s="7">
        <v>38345</v>
      </c>
      <c r="AF213">
        <v>116</v>
      </c>
      <c r="AG213" s="12"/>
      <c r="AH213" s="3">
        <f t="shared" si="34"/>
        <v>187.34</v>
      </c>
    </row>
    <row r="214" spans="2:34" x14ac:dyDescent="0.35">
      <c r="B214">
        <f t="shared" si="35"/>
        <v>2004</v>
      </c>
      <c r="C214" s="7">
        <v>38132</v>
      </c>
      <c r="D214">
        <v>84.7</v>
      </c>
      <c r="E214" s="12">
        <v>1.07</v>
      </c>
      <c r="F214" s="3">
        <f t="shared" si="27"/>
        <v>252.17440000000002</v>
      </c>
      <c r="G214" s="7">
        <v>38163</v>
      </c>
      <c r="H214">
        <v>12.1</v>
      </c>
      <c r="I214" s="12">
        <v>0</v>
      </c>
      <c r="J214" s="3">
        <f t="shared" si="28"/>
        <v>-2.072300000000002</v>
      </c>
      <c r="K214" s="7">
        <v>38193</v>
      </c>
      <c r="L214">
        <v>9.4499999999999993</v>
      </c>
      <c r="M214" s="12">
        <v>0</v>
      </c>
      <c r="N214" s="3">
        <f t="shared" si="29"/>
        <v>-7.21035</v>
      </c>
      <c r="O214" s="7">
        <v>38224</v>
      </c>
      <c r="P214">
        <v>61</v>
      </c>
      <c r="Q214" s="12">
        <v>0</v>
      </c>
      <c r="R214" s="3">
        <f t="shared" si="30"/>
        <v>69.646999999999991</v>
      </c>
      <c r="S214" s="7">
        <v>38255</v>
      </c>
      <c r="T214">
        <v>14.9</v>
      </c>
      <c r="U214" s="12">
        <v>0</v>
      </c>
      <c r="V214" s="3">
        <f t="shared" si="31"/>
        <v>8.5813000000000006</v>
      </c>
      <c r="W214" s="7">
        <v>38285</v>
      </c>
      <c r="X214">
        <v>16.3</v>
      </c>
      <c r="Y214" s="12">
        <v>0</v>
      </c>
      <c r="Z214" s="3">
        <f t="shared" si="32"/>
        <v>16.373100000000001</v>
      </c>
      <c r="AA214" s="7">
        <v>38316</v>
      </c>
      <c r="AB214">
        <v>42.9</v>
      </c>
      <c r="AC214" s="12"/>
      <c r="AD214" s="3">
        <f t="shared" si="33"/>
        <v>69.283500000000004</v>
      </c>
      <c r="AE214" s="7">
        <v>38346</v>
      </c>
      <c r="AF214">
        <v>126</v>
      </c>
      <c r="AG214" s="12"/>
      <c r="AH214" s="3">
        <f t="shared" si="34"/>
        <v>203.49</v>
      </c>
    </row>
    <row r="215" spans="2:34" x14ac:dyDescent="0.35">
      <c r="B215">
        <f t="shared" si="35"/>
        <v>2004</v>
      </c>
      <c r="C215" s="7">
        <v>38133</v>
      </c>
      <c r="D215">
        <v>100</v>
      </c>
      <c r="E215" s="12">
        <v>0.05</v>
      </c>
      <c r="F215" s="3">
        <f t="shared" si="27"/>
        <v>132.22750000000002</v>
      </c>
      <c r="G215" s="7">
        <v>38164</v>
      </c>
      <c r="H215">
        <v>15.5</v>
      </c>
      <c r="I215" s="12">
        <v>0.34</v>
      </c>
      <c r="J215" s="3">
        <f t="shared" si="28"/>
        <v>50.124500000000012</v>
      </c>
      <c r="K215" s="7">
        <v>38194</v>
      </c>
      <c r="L215">
        <v>8.42</v>
      </c>
      <c r="M215" s="12">
        <v>0</v>
      </c>
      <c r="N215" s="3">
        <f t="shared" si="29"/>
        <v>-8.6904599999999981</v>
      </c>
      <c r="O215" s="7">
        <v>38225</v>
      </c>
      <c r="P215">
        <v>44</v>
      </c>
      <c r="Q215" s="12">
        <v>0</v>
      </c>
      <c r="R215" s="3">
        <f t="shared" si="30"/>
        <v>45.218000000000004</v>
      </c>
      <c r="S215" s="7">
        <v>38256</v>
      </c>
      <c r="T215">
        <v>12.6</v>
      </c>
      <c r="U215" s="12">
        <v>0.04</v>
      </c>
      <c r="V215" s="3">
        <f t="shared" si="31"/>
        <v>10.842200000000002</v>
      </c>
      <c r="W215" s="7">
        <v>38286</v>
      </c>
      <c r="X215">
        <v>14.8</v>
      </c>
      <c r="Y215" s="12">
        <v>0</v>
      </c>
      <c r="Z215" s="3">
        <f t="shared" si="32"/>
        <v>14.217600000000001</v>
      </c>
      <c r="AA215" s="7">
        <v>38317</v>
      </c>
      <c r="AB215">
        <v>97.5</v>
      </c>
      <c r="AC215" s="12"/>
      <c r="AD215" s="3">
        <f t="shared" si="33"/>
        <v>157.46250000000001</v>
      </c>
      <c r="AE215" s="7">
        <v>38347</v>
      </c>
      <c r="AF215">
        <v>97.6</v>
      </c>
      <c r="AG215" s="12"/>
      <c r="AH215" s="3">
        <f t="shared" si="34"/>
        <v>157.624</v>
      </c>
    </row>
    <row r="216" spans="2:34" x14ac:dyDescent="0.35">
      <c r="B216">
        <f t="shared" si="35"/>
        <v>2004</v>
      </c>
      <c r="C216" s="7">
        <v>38134</v>
      </c>
      <c r="D216">
        <v>93.2</v>
      </c>
      <c r="E216" s="12">
        <v>0.06</v>
      </c>
      <c r="F216" s="3">
        <f t="shared" si="27"/>
        <v>123.84740000000001</v>
      </c>
      <c r="G216" s="7">
        <v>38165</v>
      </c>
      <c r="H216">
        <v>19</v>
      </c>
      <c r="I216" s="12">
        <v>0.31</v>
      </c>
      <c r="J216" s="3">
        <f t="shared" si="28"/>
        <v>50.979500000000002</v>
      </c>
      <c r="K216" s="7">
        <v>38195</v>
      </c>
      <c r="L216">
        <v>17.600000000000001</v>
      </c>
      <c r="M216" s="12">
        <v>0</v>
      </c>
      <c r="N216" s="3">
        <f t="shared" si="29"/>
        <v>4.5012000000000043</v>
      </c>
      <c r="O216" s="7">
        <v>38226</v>
      </c>
      <c r="P216">
        <v>34.200000000000003</v>
      </c>
      <c r="Q216" s="12">
        <v>0</v>
      </c>
      <c r="R216" s="3">
        <f t="shared" si="30"/>
        <v>31.135400000000008</v>
      </c>
      <c r="S216" s="7">
        <v>38257</v>
      </c>
      <c r="T216">
        <v>9.57</v>
      </c>
      <c r="U216" s="12">
        <v>0</v>
      </c>
      <c r="V216" s="3">
        <f t="shared" si="31"/>
        <v>0.92209000000000074</v>
      </c>
      <c r="W216" s="7">
        <v>38287</v>
      </c>
      <c r="X216">
        <v>13.8</v>
      </c>
      <c r="Y216" s="12">
        <v>0</v>
      </c>
      <c r="Z216" s="3">
        <f t="shared" si="32"/>
        <v>12.7806</v>
      </c>
      <c r="AA216" s="7">
        <v>38318</v>
      </c>
      <c r="AB216">
        <v>101</v>
      </c>
      <c r="AC216" s="12"/>
      <c r="AD216" s="3">
        <f t="shared" si="33"/>
        <v>163.11500000000001</v>
      </c>
      <c r="AE216" s="7">
        <v>38348</v>
      </c>
      <c r="AF216">
        <v>68.8</v>
      </c>
      <c r="AG216" s="12"/>
      <c r="AH216" s="3">
        <f t="shared" si="34"/>
        <v>111.11199999999999</v>
      </c>
    </row>
    <row r="217" spans="2:34" x14ac:dyDescent="0.35">
      <c r="B217">
        <f t="shared" si="35"/>
        <v>2004</v>
      </c>
      <c r="C217" s="7">
        <v>38135</v>
      </c>
      <c r="D217">
        <v>78.8</v>
      </c>
      <c r="E217" s="12">
        <v>0.02</v>
      </c>
      <c r="F217" s="3">
        <f t="shared" si="27"/>
        <v>97.5886</v>
      </c>
      <c r="G217" s="7">
        <v>38166</v>
      </c>
      <c r="H217">
        <v>14.7</v>
      </c>
      <c r="I217" s="12">
        <v>0</v>
      </c>
      <c r="J217" s="3">
        <f t="shared" si="28"/>
        <v>1.6638999999999982</v>
      </c>
      <c r="K217" s="7">
        <v>38196</v>
      </c>
      <c r="L217">
        <v>34.4</v>
      </c>
      <c r="M217" s="12">
        <v>0.26</v>
      </c>
      <c r="N217" s="3">
        <f t="shared" si="29"/>
        <v>64.821799999999996</v>
      </c>
      <c r="O217" s="7">
        <v>38227</v>
      </c>
      <c r="P217">
        <v>27.8</v>
      </c>
      <c r="Q217" s="12">
        <v>0</v>
      </c>
      <c r="R217" s="3">
        <f t="shared" si="30"/>
        <v>21.938599999999997</v>
      </c>
      <c r="S217" s="7">
        <v>38258</v>
      </c>
      <c r="T217">
        <v>8.42</v>
      </c>
      <c r="U217" s="12">
        <v>0</v>
      </c>
      <c r="V217" s="3">
        <f t="shared" si="31"/>
        <v>-0.730459999999999</v>
      </c>
      <c r="W217" s="7">
        <v>38288</v>
      </c>
      <c r="X217">
        <v>13.1</v>
      </c>
      <c r="Y217" s="12">
        <v>0</v>
      </c>
      <c r="Z217" s="3">
        <f t="shared" si="32"/>
        <v>11.774699999999999</v>
      </c>
      <c r="AA217" s="7">
        <v>38319</v>
      </c>
      <c r="AB217">
        <v>81.599999999999994</v>
      </c>
      <c r="AC217" s="12"/>
      <c r="AD217" s="3">
        <f t="shared" si="33"/>
        <v>131.78399999999999</v>
      </c>
      <c r="AE217" s="7">
        <v>38349</v>
      </c>
      <c r="AF217">
        <v>70.8</v>
      </c>
      <c r="AG217" s="12"/>
      <c r="AH217" s="3">
        <f t="shared" si="34"/>
        <v>114.342</v>
      </c>
    </row>
    <row r="218" spans="2:34" x14ac:dyDescent="0.35">
      <c r="B218">
        <f t="shared" si="35"/>
        <v>2004</v>
      </c>
      <c r="C218" s="7">
        <v>38136</v>
      </c>
      <c r="D218">
        <v>68.900000000000006</v>
      </c>
      <c r="E218" s="12">
        <v>0.16</v>
      </c>
      <c r="F218" s="3">
        <f t="shared" si="27"/>
        <v>102.84330000000001</v>
      </c>
      <c r="G218" s="7">
        <v>38167</v>
      </c>
      <c r="H218">
        <v>12.8</v>
      </c>
      <c r="I218" s="12">
        <v>0</v>
      </c>
      <c r="J218" s="3">
        <f t="shared" si="28"/>
        <v>-1.066399999999998</v>
      </c>
      <c r="K218" s="7">
        <v>38197</v>
      </c>
      <c r="L218">
        <v>41.4</v>
      </c>
      <c r="M218" s="12">
        <v>0.2</v>
      </c>
      <c r="N218" s="3">
        <f t="shared" si="29"/>
        <v>66.531800000000004</v>
      </c>
      <c r="O218" s="7">
        <v>38228</v>
      </c>
      <c r="P218">
        <v>24.7</v>
      </c>
      <c r="Q218" s="12">
        <v>0</v>
      </c>
      <c r="R218" s="3">
        <f t="shared" si="30"/>
        <v>17.483900000000002</v>
      </c>
      <c r="S218" s="7">
        <v>38259</v>
      </c>
      <c r="T218">
        <v>7.98</v>
      </c>
      <c r="U218" s="12">
        <v>0</v>
      </c>
      <c r="V218" s="3">
        <f t="shared" si="31"/>
        <v>-1.3627399999999987</v>
      </c>
      <c r="W218" s="7">
        <v>38289</v>
      </c>
      <c r="X218">
        <v>12.1</v>
      </c>
      <c r="Y218" s="12">
        <v>0</v>
      </c>
      <c r="Z218" s="3">
        <f t="shared" si="32"/>
        <v>10.337699999999998</v>
      </c>
      <c r="AA218" s="7">
        <v>38320</v>
      </c>
      <c r="AB218">
        <v>168</v>
      </c>
      <c r="AC218" s="12"/>
      <c r="AD218" s="3">
        <f t="shared" si="33"/>
        <v>271.32</v>
      </c>
      <c r="AE218" s="7">
        <v>38350</v>
      </c>
      <c r="AF218">
        <v>65.8</v>
      </c>
      <c r="AG218" s="12"/>
      <c r="AH218" s="3">
        <f t="shared" si="34"/>
        <v>106.267</v>
      </c>
    </row>
    <row r="219" spans="2:34" x14ac:dyDescent="0.35">
      <c r="B219">
        <f t="shared" si="35"/>
        <v>2004</v>
      </c>
      <c r="C219" s="7">
        <v>38137</v>
      </c>
      <c r="D219">
        <v>57</v>
      </c>
      <c r="E219" s="12">
        <v>0</v>
      </c>
      <c r="F219" s="3">
        <f t="shared" si="27"/>
        <v>63.479000000000006</v>
      </c>
      <c r="G219" s="7">
        <v>38168</v>
      </c>
      <c r="H219">
        <v>11.4</v>
      </c>
      <c r="I219" s="12">
        <v>0.25</v>
      </c>
      <c r="J219" s="3">
        <f t="shared" si="28"/>
        <v>31.709300000000002</v>
      </c>
      <c r="K219" s="7">
        <v>38198</v>
      </c>
      <c r="L219">
        <v>36.5</v>
      </c>
      <c r="M219" s="12">
        <v>0</v>
      </c>
      <c r="N219" s="3">
        <f t="shared" si="29"/>
        <v>31.660500000000006</v>
      </c>
      <c r="O219" s="7">
        <v>38229</v>
      </c>
      <c r="P219">
        <v>22.4</v>
      </c>
      <c r="Q219" s="12">
        <v>0.37</v>
      </c>
      <c r="R219" s="3">
        <f t="shared" si="30"/>
        <v>65.664299999999997</v>
      </c>
      <c r="S219" s="7">
        <v>38260</v>
      </c>
      <c r="T219">
        <v>6.26</v>
      </c>
      <c r="U219" s="12">
        <v>0</v>
      </c>
      <c r="V219" s="3">
        <f t="shared" si="31"/>
        <v>-3.8343799999999995</v>
      </c>
      <c r="W219" s="7">
        <v>38290</v>
      </c>
      <c r="X219">
        <v>11.5</v>
      </c>
      <c r="Y219" s="12">
        <v>0</v>
      </c>
      <c r="Z219" s="3">
        <f t="shared" si="32"/>
        <v>9.4755000000000003</v>
      </c>
      <c r="AA219" s="7">
        <v>38321</v>
      </c>
      <c r="AB219">
        <v>184</v>
      </c>
      <c r="AC219" s="12"/>
      <c r="AD219" s="3">
        <f t="shared" si="33"/>
        <v>297.16000000000003</v>
      </c>
      <c r="AE219" s="7">
        <v>38351</v>
      </c>
      <c r="AF219">
        <v>56.9</v>
      </c>
      <c r="AG219" s="12"/>
      <c r="AH219" s="3">
        <f t="shared" si="34"/>
        <v>91.893500000000003</v>
      </c>
    </row>
    <row r="220" spans="2:34" x14ac:dyDescent="0.35">
      <c r="B220">
        <f t="shared" si="35"/>
        <v>2004</v>
      </c>
      <c r="C220" s="7">
        <v>38138</v>
      </c>
      <c r="D220">
        <v>47.7</v>
      </c>
      <c r="E220" s="12">
        <v>0</v>
      </c>
      <c r="F220" s="3">
        <f t="shared" si="27"/>
        <v>50.114900000000013</v>
      </c>
      <c r="G220" s="6"/>
      <c r="J220" s="3" t="str">
        <f t="shared" si="28"/>
        <v/>
      </c>
      <c r="K220" s="7">
        <v>38199</v>
      </c>
      <c r="L220">
        <v>28.3</v>
      </c>
      <c r="M220" s="12">
        <v>0</v>
      </c>
      <c r="N220" s="3">
        <f t="shared" si="29"/>
        <v>19.877100000000006</v>
      </c>
      <c r="O220" s="7">
        <v>38230</v>
      </c>
      <c r="P220">
        <v>27</v>
      </c>
      <c r="Q220" s="12">
        <v>0.42</v>
      </c>
      <c r="R220" s="3">
        <f t="shared" si="30"/>
        <v>79.231999999999985</v>
      </c>
      <c r="S220" s="6"/>
      <c r="V220" s="3" t="str">
        <f t="shared" si="31"/>
        <v/>
      </c>
      <c r="W220" s="7">
        <v>38291</v>
      </c>
      <c r="X220">
        <v>14.6</v>
      </c>
      <c r="Y220" s="12">
        <v>0.52</v>
      </c>
      <c r="Z220" s="3">
        <f t="shared" si="32"/>
        <v>86.288200000000003</v>
      </c>
      <c r="AA220" s="6"/>
      <c r="AD220" s="3" t="str">
        <f t="shared" si="33"/>
        <v/>
      </c>
      <c r="AE220" s="7">
        <v>38352</v>
      </c>
      <c r="AF220">
        <v>53.7</v>
      </c>
      <c r="AG220" s="12"/>
      <c r="AH220" s="3">
        <f t="shared" si="34"/>
        <v>86.725500000000011</v>
      </c>
    </row>
    <row r="221" spans="2:34" x14ac:dyDescent="0.35">
      <c r="B221">
        <f t="shared" si="35"/>
        <v>2005</v>
      </c>
      <c r="C221" s="7">
        <v>38473</v>
      </c>
      <c r="D221">
        <v>319</v>
      </c>
      <c r="E221" s="12">
        <v>0.78</v>
      </c>
      <c r="F221" s="3">
        <f t="shared" si="27"/>
        <v>548.51</v>
      </c>
      <c r="G221" s="7">
        <v>38504</v>
      </c>
      <c r="H221">
        <v>174</v>
      </c>
      <c r="I221" s="12">
        <v>7.0000000000000007E-2</v>
      </c>
      <c r="J221" s="3">
        <f t="shared" si="28"/>
        <v>240.3185</v>
      </c>
      <c r="K221" s="7">
        <v>38534</v>
      </c>
      <c r="L221">
        <v>24.8</v>
      </c>
      <c r="M221" s="12">
        <v>0.09</v>
      </c>
      <c r="N221" s="3">
        <f t="shared" si="29"/>
        <v>27.371099999999998</v>
      </c>
      <c r="O221" s="7">
        <v>38565</v>
      </c>
      <c r="P221">
        <v>14.1</v>
      </c>
      <c r="Q221" s="12">
        <v>0.11</v>
      </c>
      <c r="R221" s="3">
        <f t="shared" si="30"/>
        <v>17.558199999999999</v>
      </c>
      <c r="S221" s="7">
        <v>38596</v>
      </c>
      <c r="T221">
        <v>27.6</v>
      </c>
      <c r="U221" s="12">
        <v>0.47</v>
      </c>
      <c r="V221" s="3">
        <f t="shared" si="31"/>
        <v>92.231699999999989</v>
      </c>
      <c r="W221" s="7">
        <v>38626</v>
      </c>
      <c r="X221">
        <v>10.7</v>
      </c>
      <c r="Y221" s="12">
        <v>0</v>
      </c>
      <c r="Z221" s="3">
        <f t="shared" si="32"/>
        <v>8.3259000000000007</v>
      </c>
      <c r="AA221" s="7">
        <v>38657</v>
      </c>
      <c r="AB221">
        <v>111</v>
      </c>
      <c r="AC221" s="12"/>
      <c r="AD221" s="3">
        <f t="shared" si="33"/>
        <v>179.26499999999999</v>
      </c>
      <c r="AE221" s="7">
        <v>38687</v>
      </c>
      <c r="AF221">
        <v>175</v>
      </c>
      <c r="AG221" s="12"/>
      <c r="AH221" s="3">
        <f t="shared" si="34"/>
        <v>282.625</v>
      </c>
    </row>
    <row r="222" spans="2:34" x14ac:dyDescent="0.35">
      <c r="B222">
        <f t="shared" si="35"/>
        <v>2005</v>
      </c>
      <c r="C222" s="7">
        <v>38474</v>
      </c>
      <c r="D222">
        <v>282</v>
      </c>
      <c r="E222" s="12">
        <v>0.03</v>
      </c>
      <c r="F222" s="3">
        <f t="shared" si="27"/>
        <v>390.97850000000005</v>
      </c>
      <c r="G222" s="7">
        <v>38505</v>
      </c>
      <c r="H222">
        <v>142</v>
      </c>
      <c r="I222" s="12">
        <v>0</v>
      </c>
      <c r="J222" s="3">
        <f t="shared" si="28"/>
        <v>184.59399999999999</v>
      </c>
      <c r="K222" s="7">
        <v>38535</v>
      </c>
      <c r="L222">
        <v>25.7</v>
      </c>
      <c r="M222" s="12">
        <v>0</v>
      </c>
      <c r="N222" s="3">
        <f t="shared" si="29"/>
        <v>16.140900000000002</v>
      </c>
      <c r="O222" s="7">
        <v>38566</v>
      </c>
      <c r="P222">
        <v>22.3</v>
      </c>
      <c r="Q222" s="12">
        <v>0.69</v>
      </c>
      <c r="R222" s="3">
        <f t="shared" si="30"/>
        <v>110.04859999999999</v>
      </c>
      <c r="S222" s="7">
        <v>38597</v>
      </c>
      <c r="T222">
        <v>27.8</v>
      </c>
      <c r="U222" s="12">
        <v>0.19</v>
      </c>
      <c r="V222" s="3">
        <f t="shared" si="31"/>
        <v>53.557100000000005</v>
      </c>
      <c r="W222" s="7">
        <v>38627</v>
      </c>
      <c r="X222">
        <v>9.8699999999999992</v>
      </c>
      <c r="Y222" s="12">
        <v>0</v>
      </c>
      <c r="Z222" s="3">
        <f t="shared" si="32"/>
        <v>7.1331899999999999</v>
      </c>
      <c r="AA222" s="7">
        <v>38658</v>
      </c>
      <c r="AB222">
        <v>98.1</v>
      </c>
      <c r="AC222" s="12"/>
      <c r="AD222" s="3">
        <f t="shared" si="33"/>
        <v>158.4315</v>
      </c>
      <c r="AE222" s="7">
        <v>38688</v>
      </c>
      <c r="AF222">
        <v>803</v>
      </c>
      <c r="AG222" s="12"/>
      <c r="AH222" s="3">
        <f t="shared" si="34"/>
        <v>1296.845</v>
      </c>
    </row>
    <row r="223" spans="2:34" x14ac:dyDescent="0.35">
      <c r="B223">
        <f t="shared" si="35"/>
        <v>2005</v>
      </c>
      <c r="C223" s="7">
        <v>38475</v>
      </c>
      <c r="D223">
        <v>219</v>
      </c>
      <c r="E223" s="12">
        <v>0.05</v>
      </c>
      <c r="F223" s="3">
        <f t="shared" si="27"/>
        <v>303.23050000000001</v>
      </c>
      <c r="G223" s="7">
        <v>38506</v>
      </c>
      <c r="H223">
        <v>118</v>
      </c>
      <c r="I223" s="12">
        <v>0</v>
      </c>
      <c r="J223" s="3">
        <f t="shared" si="28"/>
        <v>150.10599999999999</v>
      </c>
      <c r="K223" s="7">
        <v>38536</v>
      </c>
      <c r="L223">
        <v>23.2</v>
      </c>
      <c r="M223" s="12">
        <v>0</v>
      </c>
      <c r="N223" s="3">
        <f t="shared" si="29"/>
        <v>12.548400000000001</v>
      </c>
      <c r="O223" s="7">
        <v>38567</v>
      </c>
      <c r="P223">
        <v>19.2</v>
      </c>
      <c r="Q223" s="12">
        <v>0.13</v>
      </c>
      <c r="R223" s="3">
        <f t="shared" si="30"/>
        <v>27.669899999999998</v>
      </c>
      <c r="S223" s="7">
        <v>38598</v>
      </c>
      <c r="T223">
        <v>23.5</v>
      </c>
      <c r="U223" s="12">
        <v>0</v>
      </c>
      <c r="V223" s="3">
        <f t="shared" si="31"/>
        <v>20.939500000000002</v>
      </c>
      <c r="W223" s="7">
        <v>38628</v>
      </c>
      <c r="X223">
        <v>9.31</v>
      </c>
      <c r="Y223" s="12">
        <v>0</v>
      </c>
      <c r="Z223" s="3">
        <f t="shared" si="32"/>
        <v>6.328470000000002</v>
      </c>
      <c r="AA223" s="7">
        <v>38659</v>
      </c>
      <c r="AB223">
        <v>86.3</v>
      </c>
      <c r="AC223" s="12"/>
      <c r="AD223" s="3">
        <f t="shared" si="33"/>
        <v>139.37449999999998</v>
      </c>
      <c r="AE223" s="7">
        <v>38689</v>
      </c>
      <c r="AF223">
        <v>721</v>
      </c>
      <c r="AG223" s="12"/>
      <c r="AH223" s="3">
        <f t="shared" si="34"/>
        <v>1164.415</v>
      </c>
    </row>
    <row r="224" spans="2:34" x14ac:dyDescent="0.35">
      <c r="B224">
        <f t="shared" si="35"/>
        <v>2005</v>
      </c>
      <c r="C224" s="7">
        <v>38476</v>
      </c>
      <c r="D224">
        <v>171</v>
      </c>
      <c r="E224" s="12">
        <v>0</v>
      </c>
      <c r="F224" s="3">
        <f t="shared" si="27"/>
        <v>227.297</v>
      </c>
      <c r="G224" s="7">
        <v>38507</v>
      </c>
      <c r="H224">
        <v>101</v>
      </c>
      <c r="I224" s="12">
        <v>0</v>
      </c>
      <c r="J224" s="3">
        <f t="shared" si="28"/>
        <v>125.67699999999999</v>
      </c>
      <c r="K224" s="7">
        <v>38537</v>
      </c>
      <c r="L224">
        <v>21</v>
      </c>
      <c r="M224" s="12">
        <v>0</v>
      </c>
      <c r="N224" s="3">
        <f t="shared" si="29"/>
        <v>9.3870000000000005</v>
      </c>
      <c r="O224" s="7">
        <v>38568</v>
      </c>
      <c r="P224">
        <v>17.5</v>
      </c>
      <c r="Q224" s="12">
        <v>0</v>
      </c>
      <c r="R224" s="3">
        <f t="shared" si="30"/>
        <v>7.1374999999999993</v>
      </c>
      <c r="S224" s="7">
        <v>38599</v>
      </c>
      <c r="T224">
        <v>18.5</v>
      </c>
      <c r="U224" s="12">
        <v>0</v>
      </c>
      <c r="V224" s="3">
        <f t="shared" si="31"/>
        <v>13.754500000000002</v>
      </c>
      <c r="W224" s="7">
        <v>38629</v>
      </c>
      <c r="X224">
        <v>8.7899999999999991</v>
      </c>
      <c r="Y224" s="12">
        <v>0</v>
      </c>
      <c r="Z224" s="3">
        <f t="shared" si="32"/>
        <v>5.5812299999999988</v>
      </c>
      <c r="AA224" s="7">
        <v>38660</v>
      </c>
      <c r="AB224">
        <v>77.5</v>
      </c>
      <c r="AC224" s="12"/>
      <c r="AD224" s="3">
        <f t="shared" si="33"/>
        <v>125.16249999999999</v>
      </c>
      <c r="AE224" s="7">
        <v>38690</v>
      </c>
      <c r="AF224">
        <v>413</v>
      </c>
      <c r="AG224" s="12"/>
      <c r="AH224" s="3">
        <f t="shared" si="34"/>
        <v>666.995</v>
      </c>
    </row>
    <row r="225" spans="2:34" x14ac:dyDescent="0.35">
      <c r="B225">
        <f t="shared" si="35"/>
        <v>2005</v>
      </c>
      <c r="C225" s="7">
        <v>38477</v>
      </c>
      <c r="D225">
        <v>138</v>
      </c>
      <c r="E225" s="12">
        <v>0</v>
      </c>
      <c r="F225" s="3">
        <f t="shared" si="27"/>
        <v>179.876</v>
      </c>
      <c r="G225" s="7">
        <v>38508</v>
      </c>
      <c r="H225">
        <v>87.9</v>
      </c>
      <c r="I225" s="12">
        <v>0</v>
      </c>
      <c r="J225" s="3">
        <f t="shared" si="28"/>
        <v>106.85230000000001</v>
      </c>
      <c r="K225" s="7">
        <v>38538</v>
      </c>
      <c r="L225">
        <v>19.2</v>
      </c>
      <c r="M225" s="12">
        <v>0</v>
      </c>
      <c r="N225" s="3">
        <f t="shared" si="29"/>
        <v>6.8003999999999998</v>
      </c>
      <c r="O225" s="7">
        <v>38569</v>
      </c>
      <c r="P225">
        <v>14.9</v>
      </c>
      <c r="Q225" s="12">
        <v>0</v>
      </c>
      <c r="R225" s="3">
        <f t="shared" si="30"/>
        <v>3.4012999999999991</v>
      </c>
      <c r="S225" s="7">
        <v>38600</v>
      </c>
      <c r="T225">
        <v>14.7</v>
      </c>
      <c r="U225" s="12">
        <v>0</v>
      </c>
      <c r="V225" s="3">
        <f t="shared" si="31"/>
        <v>8.2938999999999989</v>
      </c>
      <c r="W225" s="7">
        <v>38630</v>
      </c>
      <c r="X225">
        <v>10.3</v>
      </c>
      <c r="Y225" s="12">
        <v>0</v>
      </c>
      <c r="Z225" s="3">
        <f t="shared" si="32"/>
        <v>7.7511000000000019</v>
      </c>
      <c r="AA225" s="7">
        <v>38661</v>
      </c>
      <c r="AB225">
        <v>71.3</v>
      </c>
      <c r="AC225" s="12"/>
      <c r="AD225" s="3">
        <f t="shared" si="33"/>
        <v>115.14949999999999</v>
      </c>
      <c r="AE225" s="7">
        <v>38691</v>
      </c>
      <c r="AF225">
        <v>274</v>
      </c>
      <c r="AG225" s="12"/>
      <c r="AH225" s="3">
        <f t="shared" si="34"/>
        <v>442.51</v>
      </c>
    </row>
    <row r="226" spans="2:34" x14ac:dyDescent="0.35">
      <c r="B226">
        <f t="shared" si="35"/>
        <v>2005</v>
      </c>
      <c r="C226" s="7">
        <v>38478</v>
      </c>
      <c r="D226">
        <v>115</v>
      </c>
      <c r="E226" s="12">
        <v>0</v>
      </c>
      <c r="F226" s="3">
        <f t="shared" si="27"/>
        <v>146.82499999999999</v>
      </c>
      <c r="G226" s="7">
        <v>38509</v>
      </c>
      <c r="H226">
        <v>84.9</v>
      </c>
      <c r="I226" s="12">
        <v>0.04</v>
      </c>
      <c r="J226" s="3">
        <f t="shared" si="28"/>
        <v>108.10730000000001</v>
      </c>
      <c r="K226" s="7">
        <v>38539</v>
      </c>
      <c r="L226">
        <v>18.7</v>
      </c>
      <c r="M226" s="12">
        <v>0.02</v>
      </c>
      <c r="N226" s="3">
        <f t="shared" si="29"/>
        <v>8.8649000000000004</v>
      </c>
      <c r="O226" s="7">
        <v>38570</v>
      </c>
      <c r="P226">
        <v>14.3</v>
      </c>
      <c r="Q226" s="12">
        <v>7.0000000000000007E-2</v>
      </c>
      <c r="R226" s="3">
        <f t="shared" si="30"/>
        <v>12.279600000000002</v>
      </c>
      <c r="S226" s="7">
        <v>38601</v>
      </c>
      <c r="T226">
        <v>12.1</v>
      </c>
      <c r="U226" s="12">
        <v>0</v>
      </c>
      <c r="V226" s="3">
        <f t="shared" si="31"/>
        <v>4.5576999999999988</v>
      </c>
      <c r="W226" s="7">
        <v>38631</v>
      </c>
      <c r="X226">
        <v>8.82</v>
      </c>
      <c r="Y226" s="12">
        <v>0.02</v>
      </c>
      <c r="Z226" s="3">
        <f t="shared" si="32"/>
        <v>8.4073400000000014</v>
      </c>
      <c r="AA226" s="7">
        <v>38662</v>
      </c>
      <c r="AB226">
        <v>67.7</v>
      </c>
      <c r="AC226" s="12"/>
      <c r="AD226" s="3">
        <f t="shared" si="33"/>
        <v>109.33550000000001</v>
      </c>
      <c r="AE226" s="7">
        <v>38692</v>
      </c>
      <c r="AF226">
        <v>203</v>
      </c>
      <c r="AG226" s="12"/>
      <c r="AH226" s="3">
        <f t="shared" si="34"/>
        <v>327.84499999999997</v>
      </c>
    </row>
    <row r="227" spans="2:34" x14ac:dyDescent="0.35">
      <c r="B227">
        <f t="shared" si="35"/>
        <v>2005</v>
      </c>
      <c r="C227" s="7">
        <v>38479</v>
      </c>
      <c r="D227">
        <v>116</v>
      </c>
      <c r="E227" s="12">
        <v>0</v>
      </c>
      <c r="F227" s="3">
        <f t="shared" si="27"/>
        <v>148.262</v>
      </c>
      <c r="G227" s="7">
        <v>38510</v>
      </c>
      <c r="H227">
        <v>153</v>
      </c>
      <c r="I227" s="12">
        <v>0.57999999999999996</v>
      </c>
      <c r="J227" s="3">
        <f t="shared" si="28"/>
        <v>281.108</v>
      </c>
      <c r="K227" s="7">
        <v>38540</v>
      </c>
      <c r="L227">
        <v>18.100000000000001</v>
      </c>
      <c r="M227" s="12">
        <v>0.11</v>
      </c>
      <c r="N227" s="3">
        <f t="shared" si="29"/>
        <v>20.526200000000003</v>
      </c>
      <c r="O227" s="7">
        <v>38571</v>
      </c>
      <c r="P227">
        <v>13.2</v>
      </c>
      <c r="Q227" s="12">
        <v>0</v>
      </c>
      <c r="R227" s="3">
        <f t="shared" si="30"/>
        <v>0.95839999999999748</v>
      </c>
      <c r="S227" s="7">
        <v>38602</v>
      </c>
      <c r="T227">
        <v>10</v>
      </c>
      <c r="U227" s="12">
        <v>0</v>
      </c>
      <c r="V227" s="3">
        <f t="shared" si="31"/>
        <v>1.5400000000000009</v>
      </c>
      <c r="W227" s="7">
        <v>38632</v>
      </c>
      <c r="X227">
        <v>8.1999999999999993</v>
      </c>
      <c r="Y227" s="12">
        <v>0.09</v>
      </c>
      <c r="Z227" s="3">
        <f t="shared" si="32"/>
        <v>17.256899999999998</v>
      </c>
      <c r="AA227" s="7">
        <v>38663</v>
      </c>
      <c r="AB227">
        <v>73.3</v>
      </c>
      <c r="AC227" s="12"/>
      <c r="AD227" s="3">
        <f t="shared" si="33"/>
        <v>118.37949999999999</v>
      </c>
      <c r="AE227" s="7">
        <v>38693</v>
      </c>
      <c r="AF227">
        <v>163</v>
      </c>
      <c r="AG227" s="12"/>
      <c r="AH227" s="3">
        <f t="shared" si="34"/>
        <v>263.245</v>
      </c>
    </row>
    <row r="228" spans="2:34" x14ac:dyDescent="0.35">
      <c r="B228">
        <f t="shared" si="35"/>
        <v>2005</v>
      </c>
      <c r="C228" s="7">
        <v>38480</v>
      </c>
      <c r="D228">
        <v>207</v>
      </c>
      <c r="E228" s="12">
        <v>1.69</v>
      </c>
      <c r="F228" s="3">
        <f t="shared" si="27"/>
        <v>514.1925</v>
      </c>
      <c r="G228" s="7">
        <v>38511</v>
      </c>
      <c r="H228">
        <v>129</v>
      </c>
      <c r="I228" s="12">
        <v>0.03</v>
      </c>
      <c r="J228" s="3">
        <f t="shared" si="28"/>
        <v>170.08750000000001</v>
      </c>
      <c r="K228" s="7">
        <v>38541</v>
      </c>
      <c r="L228">
        <v>16.8</v>
      </c>
      <c r="M228" s="12">
        <v>0</v>
      </c>
      <c r="N228" s="3">
        <f t="shared" si="29"/>
        <v>3.3516000000000012</v>
      </c>
      <c r="O228" s="7">
        <v>38572</v>
      </c>
      <c r="P228">
        <v>11.9</v>
      </c>
      <c r="Q228" s="12">
        <v>0</v>
      </c>
      <c r="R228" s="3">
        <f t="shared" si="30"/>
        <v>-0.90970000000000084</v>
      </c>
      <c r="S228" s="7">
        <v>38603</v>
      </c>
      <c r="T228">
        <v>8.73</v>
      </c>
      <c r="U228" s="12">
        <v>0</v>
      </c>
      <c r="V228" s="3">
        <f t="shared" si="31"/>
        <v>-0.28498999999999874</v>
      </c>
      <c r="W228" s="7">
        <v>38633</v>
      </c>
      <c r="X228">
        <v>54.7</v>
      </c>
      <c r="Y228" s="12">
        <v>1.41</v>
      </c>
      <c r="Z228" s="3">
        <f t="shared" si="32"/>
        <v>267.75540000000001</v>
      </c>
      <c r="AA228" s="7">
        <v>38664</v>
      </c>
      <c r="AB228">
        <v>69.900000000000006</v>
      </c>
      <c r="AC228" s="12"/>
      <c r="AD228" s="3">
        <f t="shared" si="33"/>
        <v>112.88850000000001</v>
      </c>
      <c r="AE228" s="7">
        <v>38694</v>
      </c>
      <c r="AF228">
        <v>134</v>
      </c>
      <c r="AG228" s="12"/>
      <c r="AH228" s="3">
        <f t="shared" si="34"/>
        <v>216.41</v>
      </c>
    </row>
    <row r="229" spans="2:34" x14ac:dyDescent="0.35">
      <c r="B229">
        <f t="shared" si="35"/>
        <v>2005</v>
      </c>
      <c r="C229" s="7">
        <v>38481</v>
      </c>
      <c r="D229">
        <v>238</v>
      </c>
      <c r="E229" s="12">
        <v>0.17</v>
      </c>
      <c r="F229" s="3">
        <f t="shared" si="27"/>
        <v>347.23150000000004</v>
      </c>
      <c r="G229" s="7">
        <v>38512</v>
      </c>
      <c r="H229">
        <v>101</v>
      </c>
      <c r="I229" s="12">
        <v>0</v>
      </c>
      <c r="J229" s="3">
        <f t="shared" si="28"/>
        <v>125.67699999999999</v>
      </c>
      <c r="K229" s="7">
        <v>38542</v>
      </c>
      <c r="L229">
        <v>18.100000000000001</v>
      </c>
      <c r="M229" s="12">
        <v>0.56000000000000005</v>
      </c>
      <c r="N229" s="3">
        <f t="shared" si="29"/>
        <v>83.14370000000001</v>
      </c>
      <c r="O229" s="7">
        <v>38573</v>
      </c>
      <c r="P229">
        <v>11.5</v>
      </c>
      <c r="Q229" s="12">
        <v>0</v>
      </c>
      <c r="R229" s="3">
        <f t="shared" si="30"/>
        <v>-1.4845000000000006</v>
      </c>
      <c r="S229" s="7">
        <v>38604</v>
      </c>
      <c r="T229">
        <v>9.02</v>
      </c>
      <c r="U229" s="12">
        <v>0</v>
      </c>
      <c r="V229" s="3">
        <f t="shared" si="31"/>
        <v>0.13174000000000063</v>
      </c>
      <c r="W229" s="7">
        <v>38634</v>
      </c>
      <c r="X229">
        <v>280</v>
      </c>
      <c r="Y229" s="12">
        <v>4.2699999999999996</v>
      </c>
      <c r="Z229" s="3">
        <f t="shared" si="32"/>
        <v>989.48049999999989</v>
      </c>
      <c r="AA229" s="7">
        <v>38665</v>
      </c>
      <c r="AB229">
        <v>63.4</v>
      </c>
      <c r="AC229" s="12"/>
      <c r="AD229" s="3">
        <f t="shared" si="33"/>
        <v>102.39099999999999</v>
      </c>
      <c r="AE229" s="7">
        <v>38695</v>
      </c>
      <c r="AF229">
        <v>115</v>
      </c>
      <c r="AG229" s="12"/>
      <c r="AH229" s="3">
        <f t="shared" si="34"/>
        <v>185.72499999999999</v>
      </c>
    </row>
    <row r="230" spans="2:34" x14ac:dyDescent="0.35">
      <c r="B230">
        <f t="shared" si="35"/>
        <v>2005</v>
      </c>
      <c r="C230" s="7">
        <v>38482</v>
      </c>
      <c r="D230">
        <v>190</v>
      </c>
      <c r="E230" s="12">
        <v>0</v>
      </c>
      <c r="F230" s="3">
        <f t="shared" si="27"/>
        <v>254.60000000000002</v>
      </c>
      <c r="G230" s="7">
        <v>38513</v>
      </c>
      <c r="H230">
        <v>81.5</v>
      </c>
      <c r="I230" s="12">
        <v>0</v>
      </c>
      <c r="J230" s="3">
        <f t="shared" si="28"/>
        <v>97.655500000000018</v>
      </c>
      <c r="K230" s="7">
        <v>38543</v>
      </c>
      <c r="L230">
        <v>20.6</v>
      </c>
      <c r="M230" s="12">
        <v>0.43</v>
      </c>
      <c r="N230" s="3">
        <f t="shared" si="29"/>
        <v>68.64670000000001</v>
      </c>
      <c r="O230" s="7">
        <v>38574</v>
      </c>
      <c r="P230">
        <v>10.7</v>
      </c>
      <c r="Q230" s="12">
        <v>0</v>
      </c>
      <c r="R230" s="3">
        <f t="shared" si="30"/>
        <v>-2.6341000000000019</v>
      </c>
      <c r="S230" s="7">
        <v>38605</v>
      </c>
      <c r="T230">
        <v>7.73</v>
      </c>
      <c r="U230" s="12">
        <v>0</v>
      </c>
      <c r="V230" s="3">
        <f t="shared" si="31"/>
        <v>-1.7219899999999999</v>
      </c>
      <c r="W230" s="7">
        <v>38635</v>
      </c>
      <c r="X230">
        <v>480</v>
      </c>
      <c r="Y230" s="12">
        <v>2.14</v>
      </c>
      <c r="Z230" s="3">
        <f t="shared" si="32"/>
        <v>980.49099999999999</v>
      </c>
      <c r="AA230" s="7">
        <v>38666</v>
      </c>
      <c r="AB230">
        <v>95.5</v>
      </c>
      <c r="AC230" s="12"/>
      <c r="AD230" s="3">
        <f t="shared" si="33"/>
        <v>154.23249999999999</v>
      </c>
      <c r="AE230" s="7">
        <v>38696</v>
      </c>
      <c r="AF230">
        <v>104</v>
      </c>
      <c r="AG230" s="12"/>
      <c r="AH230" s="3">
        <f t="shared" si="34"/>
        <v>167.96</v>
      </c>
    </row>
    <row r="231" spans="2:34" x14ac:dyDescent="0.35">
      <c r="B231">
        <f t="shared" si="35"/>
        <v>2005</v>
      </c>
      <c r="C231" s="7">
        <v>38483</v>
      </c>
      <c r="D231">
        <v>145</v>
      </c>
      <c r="E231" s="12">
        <v>0</v>
      </c>
      <c r="F231" s="3">
        <f t="shared" si="27"/>
        <v>189.935</v>
      </c>
      <c r="G231" s="7">
        <v>38514</v>
      </c>
      <c r="H231">
        <v>72.599999999999994</v>
      </c>
      <c r="I231" s="12">
        <v>0.02</v>
      </c>
      <c r="J231" s="3">
        <f t="shared" si="28"/>
        <v>87.649199999999993</v>
      </c>
      <c r="K231" s="7">
        <v>38544</v>
      </c>
      <c r="L231">
        <v>19.399999999999999</v>
      </c>
      <c r="M231" s="12">
        <v>0.03</v>
      </c>
      <c r="N231" s="3">
        <f t="shared" si="29"/>
        <v>11.262300000000002</v>
      </c>
      <c r="O231" s="7">
        <v>38575</v>
      </c>
      <c r="P231">
        <v>10.199999999999999</v>
      </c>
      <c r="Q231" s="12">
        <v>0</v>
      </c>
      <c r="R231" s="3">
        <f t="shared" si="30"/>
        <v>-3.3526000000000025</v>
      </c>
      <c r="S231" s="7">
        <v>38606</v>
      </c>
      <c r="T231">
        <v>6.11</v>
      </c>
      <c r="U231" s="12">
        <v>0</v>
      </c>
      <c r="V231" s="3">
        <f t="shared" si="31"/>
        <v>-4.0499299999999998</v>
      </c>
      <c r="W231" s="7">
        <v>38636</v>
      </c>
      <c r="X231">
        <v>440</v>
      </c>
      <c r="Y231" s="12">
        <v>1.42</v>
      </c>
      <c r="Z231" s="3">
        <f t="shared" si="32"/>
        <v>822.82299999999998</v>
      </c>
      <c r="AA231" s="7">
        <v>38667</v>
      </c>
      <c r="AB231">
        <v>110</v>
      </c>
      <c r="AC231" s="12"/>
      <c r="AD231" s="3">
        <f t="shared" si="33"/>
        <v>177.65</v>
      </c>
      <c r="AE231" s="7">
        <v>38697</v>
      </c>
      <c r="AF231">
        <v>95.4</v>
      </c>
      <c r="AG231" s="12"/>
      <c r="AH231" s="3">
        <f t="shared" si="34"/>
        <v>154.071</v>
      </c>
    </row>
    <row r="232" spans="2:34" x14ac:dyDescent="0.35">
      <c r="B232">
        <f t="shared" si="35"/>
        <v>2005</v>
      </c>
      <c r="C232" s="7">
        <v>38484</v>
      </c>
      <c r="D232">
        <v>119</v>
      </c>
      <c r="E232" s="12">
        <v>0</v>
      </c>
      <c r="F232" s="3">
        <f t="shared" si="27"/>
        <v>152.57300000000001</v>
      </c>
      <c r="G232" s="7">
        <v>38515</v>
      </c>
      <c r="H232">
        <v>63.3</v>
      </c>
      <c r="I232" s="12">
        <v>0</v>
      </c>
      <c r="J232" s="3">
        <f t="shared" si="28"/>
        <v>71.502099999999984</v>
      </c>
      <c r="K232" s="7">
        <v>38545</v>
      </c>
      <c r="L232">
        <v>17.7</v>
      </c>
      <c r="M232" s="12">
        <v>0.18</v>
      </c>
      <c r="N232" s="3">
        <f t="shared" si="29"/>
        <v>29.691899999999997</v>
      </c>
      <c r="O232" s="7">
        <v>38576</v>
      </c>
      <c r="P232">
        <v>9.5</v>
      </c>
      <c r="Q232" s="12">
        <v>0</v>
      </c>
      <c r="R232" s="3">
        <f t="shared" si="30"/>
        <v>-4.3585000000000012</v>
      </c>
      <c r="S232" s="7">
        <v>38607</v>
      </c>
      <c r="T232">
        <v>5.31</v>
      </c>
      <c r="U232" s="12">
        <v>0</v>
      </c>
      <c r="V232" s="3">
        <f t="shared" si="31"/>
        <v>-5.1995300000000002</v>
      </c>
      <c r="W232" s="7">
        <v>38637</v>
      </c>
      <c r="X232">
        <v>310</v>
      </c>
      <c r="Y232" s="12">
        <v>0</v>
      </c>
      <c r="Z232" s="3">
        <f t="shared" si="32"/>
        <v>438.42</v>
      </c>
      <c r="AA232" s="7">
        <v>38668</v>
      </c>
      <c r="AB232">
        <v>97.9</v>
      </c>
      <c r="AC232" s="12"/>
      <c r="AD232" s="3">
        <f t="shared" si="33"/>
        <v>158.10850000000002</v>
      </c>
      <c r="AE232" s="7">
        <v>38698</v>
      </c>
      <c r="AF232">
        <v>88.7</v>
      </c>
      <c r="AG232" s="12"/>
      <c r="AH232" s="3">
        <f t="shared" si="34"/>
        <v>143.25050000000002</v>
      </c>
    </row>
    <row r="233" spans="2:34" x14ac:dyDescent="0.35">
      <c r="B233">
        <f t="shared" si="35"/>
        <v>2005</v>
      </c>
      <c r="C233" s="7">
        <v>38485</v>
      </c>
      <c r="D233">
        <v>97.3</v>
      </c>
      <c r="E233" s="12">
        <v>0.1</v>
      </c>
      <c r="F233" s="3">
        <f t="shared" si="27"/>
        <v>135.30509999999998</v>
      </c>
      <c r="G233" s="7">
        <v>38516</v>
      </c>
      <c r="H233">
        <v>59.1</v>
      </c>
      <c r="I233" s="12">
        <v>0</v>
      </c>
      <c r="J233" s="3">
        <f t="shared" si="28"/>
        <v>65.466700000000003</v>
      </c>
      <c r="K233" s="7">
        <v>38546</v>
      </c>
      <c r="L233">
        <v>16.3</v>
      </c>
      <c r="M233" s="12">
        <v>0</v>
      </c>
      <c r="N233" s="3">
        <f t="shared" si="29"/>
        <v>2.6331000000000024</v>
      </c>
      <c r="O233" s="7">
        <v>38577</v>
      </c>
      <c r="P233">
        <v>9.5399999999999991</v>
      </c>
      <c r="Q233" s="12">
        <v>0.18</v>
      </c>
      <c r="R233" s="3">
        <f t="shared" si="30"/>
        <v>20.745979999999996</v>
      </c>
      <c r="S233" s="7">
        <v>38608</v>
      </c>
      <c r="T233">
        <v>5.13</v>
      </c>
      <c r="U233" s="12">
        <v>0</v>
      </c>
      <c r="V233" s="3">
        <f t="shared" si="31"/>
        <v>-5.4581900000000001</v>
      </c>
      <c r="W233" s="7">
        <v>38638</v>
      </c>
      <c r="X233">
        <v>201</v>
      </c>
      <c r="Y233" s="12">
        <v>0</v>
      </c>
      <c r="Z233" s="3">
        <f t="shared" si="32"/>
        <v>281.78699999999998</v>
      </c>
      <c r="AA233" s="7">
        <v>38669</v>
      </c>
      <c r="AB233">
        <v>82.5</v>
      </c>
      <c r="AC233" s="12"/>
      <c r="AD233" s="3">
        <f t="shared" si="33"/>
        <v>133.23750000000001</v>
      </c>
      <c r="AE233" s="7">
        <v>38699</v>
      </c>
      <c r="AF233">
        <v>82</v>
      </c>
      <c r="AG233" s="12"/>
      <c r="AH233" s="3">
        <f t="shared" si="34"/>
        <v>132.43</v>
      </c>
    </row>
    <row r="234" spans="2:34" x14ac:dyDescent="0.35">
      <c r="B234">
        <f t="shared" si="35"/>
        <v>2005</v>
      </c>
      <c r="C234" s="7">
        <v>38486</v>
      </c>
      <c r="D234">
        <v>82.7</v>
      </c>
      <c r="E234" s="12">
        <v>0</v>
      </c>
      <c r="F234" s="3">
        <f t="shared" si="27"/>
        <v>100.40990000000002</v>
      </c>
      <c r="G234" s="7">
        <v>38517</v>
      </c>
      <c r="H234">
        <v>57.8</v>
      </c>
      <c r="I234" s="12">
        <v>0</v>
      </c>
      <c r="J234" s="3">
        <f t="shared" si="28"/>
        <v>63.598599999999998</v>
      </c>
      <c r="K234" s="7">
        <v>38547</v>
      </c>
      <c r="L234">
        <v>15.5</v>
      </c>
      <c r="M234" s="12">
        <v>0</v>
      </c>
      <c r="N234" s="3">
        <f t="shared" si="29"/>
        <v>1.4835000000000029</v>
      </c>
      <c r="O234" s="7">
        <v>38578</v>
      </c>
      <c r="P234">
        <v>9.41</v>
      </c>
      <c r="Q234" s="12">
        <v>0</v>
      </c>
      <c r="R234" s="3">
        <f t="shared" si="30"/>
        <v>-4.4878300000000007</v>
      </c>
      <c r="S234" s="7">
        <v>38609</v>
      </c>
      <c r="T234">
        <v>4.8899999999999997</v>
      </c>
      <c r="U234" s="12">
        <v>0</v>
      </c>
      <c r="V234" s="3">
        <f t="shared" si="31"/>
        <v>-5.80307</v>
      </c>
      <c r="W234" s="7">
        <v>38639</v>
      </c>
      <c r="X234">
        <v>141</v>
      </c>
      <c r="Y234" s="12">
        <v>0</v>
      </c>
      <c r="Z234" s="3">
        <f t="shared" si="32"/>
        <v>195.56700000000001</v>
      </c>
      <c r="AA234" s="7">
        <v>38670</v>
      </c>
      <c r="AB234">
        <v>73.8</v>
      </c>
      <c r="AC234" s="12"/>
      <c r="AD234" s="3">
        <f t="shared" si="33"/>
        <v>119.187</v>
      </c>
      <c r="AE234" s="7">
        <v>38700</v>
      </c>
      <c r="AF234">
        <v>77</v>
      </c>
      <c r="AG234" s="12"/>
      <c r="AH234" s="3">
        <f t="shared" si="34"/>
        <v>124.355</v>
      </c>
    </row>
    <row r="235" spans="2:34" x14ac:dyDescent="0.35">
      <c r="B235">
        <f t="shared" si="35"/>
        <v>2005</v>
      </c>
      <c r="C235" s="7">
        <v>38487</v>
      </c>
      <c r="D235">
        <v>81.7</v>
      </c>
      <c r="E235" s="12">
        <v>0</v>
      </c>
      <c r="F235" s="3">
        <f t="shared" si="27"/>
        <v>98.97290000000001</v>
      </c>
      <c r="G235" s="7">
        <v>38518</v>
      </c>
      <c r="H235">
        <v>61.9</v>
      </c>
      <c r="I235" s="12">
        <v>0.89</v>
      </c>
      <c r="J235" s="3">
        <f t="shared" si="28"/>
        <v>193.3338</v>
      </c>
      <c r="K235" s="7">
        <v>38548</v>
      </c>
      <c r="L235">
        <v>16.5</v>
      </c>
      <c r="M235" s="12">
        <v>0.28999999999999998</v>
      </c>
      <c r="N235" s="3">
        <f t="shared" si="29"/>
        <v>43.274000000000001</v>
      </c>
      <c r="O235" s="7">
        <v>38579</v>
      </c>
      <c r="P235">
        <v>10.1</v>
      </c>
      <c r="Q235" s="12">
        <v>0.76</v>
      </c>
      <c r="R235" s="3">
        <f t="shared" si="30"/>
        <v>102.25770000000001</v>
      </c>
      <c r="S235" s="7">
        <v>38610</v>
      </c>
      <c r="T235">
        <v>7.19</v>
      </c>
      <c r="U235" s="12">
        <v>0.63</v>
      </c>
      <c r="V235" s="3">
        <f t="shared" si="31"/>
        <v>85.166530000000009</v>
      </c>
      <c r="W235" s="7">
        <v>38640</v>
      </c>
      <c r="X235">
        <v>113</v>
      </c>
      <c r="Y235" s="12">
        <v>0.16</v>
      </c>
      <c r="Z235" s="3">
        <f t="shared" si="32"/>
        <v>177.595</v>
      </c>
      <c r="AA235" s="7">
        <v>38671</v>
      </c>
      <c r="AB235">
        <v>66.400000000000006</v>
      </c>
      <c r="AC235" s="12"/>
      <c r="AD235" s="3">
        <f t="shared" si="33"/>
        <v>107.236</v>
      </c>
      <c r="AE235" s="7">
        <v>38701</v>
      </c>
      <c r="AF235">
        <v>74</v>
      </c>
      <c r="AG235" s="12"/>
      <c r="AH235" s="3">
        <f t="shared" si="34"/>
        <v>119.51</v>
      </c>
    </row>
    <row r="236" spans="2:34" x14ac:dyDescent="0.35">
      <c r="B236">
        <f t="shared" si="35"/>
        <v>2005</v>
      </c>
      <c r="C236" s="7">
        <v>38488</v>
      </c>
      <c r="D236">
        <v>102</v>
      </c>
      <c r="E236" s="12">
        <v>0.37</v>
      </c>
      <c r="F236" s="3">
        <f t="shared" si="27"/>
        <v>179.62950000000001</v>
      </c>
      <c r="G236" s="7">
        <v>38519</v>
      </c>
      <c r="H236">
        <v>63.5</v>
      </c>
      <c r="I236" s="12">
        <v>0.16</v>
      </c>
      <c r="J236" s="3">
        <f t="shared" si="28"/>
        <v>94.0535</v>
      </c>
      <c r="K236" s="7">
        <v>38549</v>
      </c>
      <c r="L236">
        <v>15.4</v>
      </c>
      <c r="M236" s="12">
        <v>0</v>
      </c>
      <c r="N236" s="3">
        <f t="shared" si="29"/>
        <v>1.3398000000000039</v>
      </c>
      <c r="O236" s="7">
        <v>38580</v>
      </c>
      <c r="P236">
        <v>8.6999999999999993</v>
      </c>
      <c r="Q236" s="12">
        <v>0</v>
      </c>
      <c r="R236" s="3">
        <f t="shared" si="30"/>
        <v>-5.5081000000000024</v>
      </c>
      <c r="S236" s="7">
        <v>38611</v>
      </c>
      <c r="T236">
        <v>8.27</v>
      </c>
      <c r="U236" s="12">
        <v>0.37</v>
      </c>
      <c r="V236" s="3">
        <f t="shared" si="31"/>
        <v>50.539490000000001</v>
      </c>
      <c r="W236" s="7">
        <v>38641</v>
      </c>
      <c r="X236">
        <v>150</v>
      </c>
      <c r="Y236" s="12">
        <v>1.22</v>
      </c>
      <c r="Z236" s="3">
        <f t="shared" si="32"/>
        <v>378.26300000000003</v>
      </c>
      <c r="AA236" s="7">
        <v>38672</v>
      </c>
      <c r="AB236">
        <v>97.3</v>
      </c>
      <c r="AC236" s="12"/>
      <c r="AD236" s="3">
        <f t="shared" si="33"/>
        <v>157.1395</v>
      </c>
      <c r="AE236" s="7">
        <v>38702</v>
      </c>
      <c r="AF236">
        <v>66</v>
      </c>
      <c r="AG236" s="12"/>
      <c r="AH236" s="3">
        <f t="shared" si="34"/>
        <v>106.59</v>
      </c>
    </row>
    <row r="237" spans="2:34" x14ac:dyDescent="0.35">
      <c r="B237">
        <f t="shared" si="35"/>
        <v>2005</v>
      </c>
      <c r="C237" s="7">
        <v>38489</v>
      </c>
      <c r="D237">
        <v>106</v>
      </c>
      <c r="E237" s="12">
        <v>0.13</v>
      </c>
      <c r="F237" s="3">
        <f t="shared" si="27"/>
        <v>151.98149999999998</v>
      </c>
      <c r="G237" s="7">
        <v>38520</v>
      </c>
      <c r="H237">
        <v>79.400000000000006</v>
      </c>
      <c r="I237" s="12">
        <v>0.62</v>
      </c>
      <c r="J237" s="3">
        <f t="shared" si="28"/>
        <v>180.91079999999999</v>
      </c>
      <c r="K237" s="7">
        <v>38550</v>
      </c>
      <c r="L237">
        <v>14.6</v>
      </c>
      <c r="M237" s="12">
        <v>0</v>
      </c>
      <c r="N237" s="3">
        <f t="shared" si="29"/>
        <v>0.19020000000000081</v>
      </c>
      <c r="O237" s="7">
        <v>38581</v>
      </c>
      <c r="P237">
        <v>7.62</v>
      </c>
      <c r="Q237" s="12">
        <v>0</v>
      </c>
      <c r="R237" s="3">
        <f t="shared" si="30"/>
        <v>-7.0600600000000018</v>
      </c>
      <c r="S237" s="7">
        <v>38612</v>
      </c>
      <c r="T237">
        <v>15.2</v>
      </c>
      <c r="U237" s="12">
        <v>0.14000000000000001</v>
      </c>
      <c r="V237" s="3">
        <f t="shared" si="31"/>
        <v>28.493400000000001</v>
      </c>
      <c r="W237" s="7">
        <v>38642</v>
      </c>
      <c r="X237">
        <v>164</v>
      </c>
      <c r="Y237" s="12">
        <v>0.28000000000000003</v>
      </c>
      <c r="Z237" s="3">
        <f t="shared" si="32"/>
        <v>267.58</v>
      </c>
      <c r="AA237" s="7">
        <v>38673</v>
      </c>
      <c r="AB237">
        <v>185</v>
      </c>
      <c r="AC237" s="12"/>
      <c r="AD237" s="3">
        <f t="shared" si="33"/>
        <v>298.77499999999998</v>
      </c>
      <c r="AE237" s="7">
        <v>38703</v>
      </c>
      <c r="AF237">
        <v>67</v>
      </c>
      <c r="AG237" s="12"/>
      <c r="AH237" s="3">
        <f t="shared" si="34"/>
        <v>108.205</v>
      </c>
    </row>
    <row r="238" spans="2:34" x14ac:dyDescent="0.35">
      <c r="B238">
        <f t="shared" si="35"/>
        <v>2005</v>
      </c>
      <c r="C238" s="7">
        <v>38490</v>
      </c>
      <c r="D238">
        <v>98.9</v>
      </c>
      <c r="E238" s="12">
        <v>0.12</v>
      </c>
      <c r="F238" s="3">
        <f t="shared" si="27"/>
        <v>140.38730000000001</v>
      </c>
      <c r="G238" s="7">
        <v>38521</v>
      </c>
      <c r="H238">
        <v>99</v>
      </c>
      <c r="I238" s="12">
        <v>0.59</v>
      </c>
      <c r="J238" s="3">
        <f t="shared" si="28"/>
        <v>204.9015</v>
      </c>
      <c r="K238" s="7">
        <v>38551</v>
      </c>
      <c r="L238">
        <v>13.5</v>
      </c>
      <c r="M238" s="12">
        <v>0</v>
      </c>
      <c r="N238" s="3">
        <f t="shared" si="29"/>
        <v>-1.3904999999999994</v>
      </c>
      <c r="O238" s="7">
        <v>38582</v>
      </c>
      <c r="P238">
        <v>6.81</v>
      </c>
      <c r="Q238" s="12">
        <v>0</v>
      </c>
      <c r="R238" s="3">
        <f t="shared" si="30"/>
        <v>-8.2240300000000026</v>
      </c>
      <c r="S238" s="7">
        <v>38613</v>
      </c>
      <c r="T238">
        <v>18</v>
      </c>
      <c r="U238" s="12">
        <v>0</v>
      </c>
      <c r="V238" s="3">
        <f t="shared" si="31"/>
        <v>13.036</v>
      </c>
      <c r="W238" s="7">
        <v>38643</v>
      </c>
      <c r="X238">
        <v>141</v>
      </c>
      <c r="Y238" s="12">
        <v>0.11</v>
      </c>
      <c r="Z238" s="3">
        <f t="shared" si="32"/>
        <v>210.87350000000001</v>
      </c>
      <c r="AA238" s="7">
        <v>38674</v>
      </c>
      <c r="AB238">
        <v>213</v>
      </c>
      <c r="AC238" s="12"/>
      <c r="AD238" s="3">
        <f t="shared" si="33"/>
        <v>343.995</v>
      </c>
      <c r="AE238" s="7">
        <v>38704</v>
      </c>
      <c r="AF238">
        <v>62</v>
      </c>
      <c r="AG238" s="12"/>
      <c r="AH238" s="3">
        <f t="shared" si="34"/>
        <v>100.13</v>
      </c>
    </row>
    <row r="239" spans="2:34" x14ac:dyDescent="0.35">
      <c r="B239">
        <f t="shared" si="35"/>
        <v>2005</v>
      </c>
      <c r="C239" s="7">
        <v>38491</v>
      </c>
      <c r="D239">
        <v>98.7</v>
      </c>
      <c r="E239" s="12">
        <v>0.09</v>
      </c>
      <c r="F239" s="3">
        <f t="shared" si="27"/>
        <v>135.92540000000002</v>
      </c>
      <c r="G239" s="7">
        <v>38522</v>
      </c>
      <c r="H239">
        <v>93.1</v>
      </c>
      <c r="I239" s="12">
        <v>0.03</v>
      </c>
      <c r="J239" s="3">
        <f t="shared" si="28"/>
        <v>118.49919999999997</v>
      </c>
      <c r="K239" s="7">
        <v>38552</v>
      </c>
      <c r="L239">
        <v>13.6</v>
      </c>
      <c r="M239" s="12">
        <v>0</v>
      </c>
      <c r="N239" s="3">
        <f t="shared" si="29"/>
        <v>-1.2468000000000004</v>
      </c>
      <c r="O239" s="7">
        <v>38583</v>
      </c>
      <c r="P239">
        <v>6.35</v>
      </c>
      <c r="Q239" s="12">
        <v>0</v>
      </c>
      <c r="R239" s="3">
        <f t="shared" si="30"/>
        <v>-8.8850500000000014</v>
      </c>
      <c r="S239" s="7">
        <v>38614</v>
      </c>
      <c r="T239">
        <v>16.7</v>
      </c>
      <c r="U239" s="12">
        <v>0</v>
      </c>
      <c r="V239" s="3">
        <f t="shared" si="31"/>
        <v>11.167900000000001</v>
      </c>
      <c r="W239" s="7">
        <v>38644</v>
      </c>
      <c r="X239">
        <v>112</v>
      </c>
      <c r="Y239" s="12">
        <v>0</v>
      </c>
      <c r="Z239" s="3">
        <f t="shared" si="32"/>
        <v>153.89400000000001</v>
      </c>
      <c r="AA239" s="7">
        <v>38675</v>
      </c>
      <c r="AB239">
        <v>167</v>
      </c>
      <c r="AC239" s="12"/>
      <c r="AD239" s="3">
        <f t="shared" si="33"/>
        <v>269.70499999999998</v>
      </c>
      <c r="AE239" s="7">
        <v>38705</v>
      </c>
      <c r="AF239">
        <v>59</v>
      </c>
      <c r="AG239" s="12"/>
      <c r="AH239" s="3">
        <f t="shared" si="34"/>
        <v>95.284999999999997</v>
      </c>
    </row>
    <row r="240" spans="2:34" x14ac:dyDescent="0.35">
      <c r="B240">
        <f t="shared" si="35"/>
        <v>2005</v>
      </c>
      <c r="C240" s="7">
        <v>38492</v>
      </c>
      <c r="D240">
        <v>95.9</v>
      </c>
      <c r="E240" s="12">
        <v>0.23</v>
      </c>
      <c r="F240" s="3">
        <f t="shared" si="27"/>
        <v>151.3828</v>
      </c>
      <c r="G240" s="7">
        <v>38523</v>
      </c>
      <c r="H240">
        <v>74.5</v>
      </c>
      <c r="I240" s="12">
        <v>0</v>
      </c>
      <c r="J240" s="3">
        <f t="shared" si="28"/>
        <v>87.596499999999992</v>
      </c>
      <c r="K240" s="7">
        <v>38553</v>
      </c>
      <c r="L240">
        <v>13.3</v>
      </c>
      <c r="M240" s="12">
        <v>0</v>
      </c>
      <c r="N240" s="3">
        <f t="shared" si="29"/>
        <v>-1.6778999999999975</v>
      </c>
      <c r="O240" s="7">
        <v>38584</v>
      </c>
      <c r="P240">
        <v>5.79</v>
      </c>
      <c r="Q240" s="12">
        <v>0</v>
      </c>
      <c r="R240" s="3">
        <f t="shared" si="30"/>
        <v>-9.6897700000000011</v>
      </c>
      <c r="S240" s="7">
        <v>38615</v>
      </c>
      <c r="T240">
        <v>15.1</v>
      </c>
      <c r="U240" s="12">
        <v>0.06</v>
      </c>
      <c r="V240" s="3">
        <f t="shared" si="31"/>
        <v>17.217700000000001</v>
      </c>
      <c r="W240" s="7">
        <v>38645</v>
      </c>
      <c r="X240">
        <v>91.1</v>
      </c>
      <c r="Y240" s="12">
        <v>0</v>
      </c>
      <c r="Z240" s="3">
        <f t="shared" si="32"/>
        <v>123.86069999999999</v>
      </c>
      <c r="AA240" s="7">
        <v>38676</v>
      </c>
      <c r="AB240">
        <v>127</v>
      </c>
      <c r="AC240" s="12"/>
      <c r="AD240" s="3">
        <f t="shared" si="33"/>
        <v>205.10499999999999</v>
      </c>
      <c r="AE240" s="7">
        <v>38706</v>
      </c>
      <c r="AF240">
        <v>56</v>
      </c>
      <c r="AG240" s="12"/>
      <c r="AH240" s="3">
        <f t="shared" si="34"/>
        <v>90.44</v>
      </c>
    </row>
    <row r="241" spans="2:34" x14ac:dyDescent="0.35">
      <c r="B241">
        <f t="shared" si="35"/>
        <v>2005</v>
      </c>
      <c r="C241" s="7">
        <v>38493</v>
      </c>
      <c r="D241">
        <v>86.4</v>
      </c>
      <c r="E241" s="12">
        <v>0.01</v>
      </c>
      <c r="F241" s="3">
        <f t="shared" si="27"/>
        <v>107.11830000000002</v>
      </c>
      <c r="G241" s="7">
        <v>38524</v>
      </c>
      <c r="H241">
        <v>61.1</v>
      </c>
      <c r="I241" s="12">
        <v>0</v>
      </c>
      <c r="J241" s="3">
        <f t="shared" si="28"/>
        <v>68.340699999999998</v>
      </c>
      <c r="K241" s="7">
        <v>38554</v>
      </c>
      <c r="L241">
        <v>12.7</v>
      </c>
      <c r="M241" s="12">
        <v>0</v>
      </c>
      <c r="N241" s="3">
        <f t="shared" si="29"/>
        <v>-2.5400999999999989</v>
      </c>
      <c r="O241" s="7">
        <v>38585</v>
      </c>
      <c r="P241">
        <v>6.13</v>
      </c>
      <c r="Q241" s="12">
        <v>0.14000000000000001</v>
      </c>
      <c r="R241" s="3">
        <f t="shared" si="30"/>
        <v>10.279809999999999</v>
      </c>
      <c r="S241" s="7">
        <v>38616</v>
      </c>
      <c r="T241">
        <v>17</v>
      </c>
      <c r="U241" s="12">
        <v>0</v>
      </c>
      <c r="V241" s="3">
        <f t="shared" si="31"/>
        <v>11.599000000000002</v>
      </c>
      <c r="W241" s="7">
        <v>38646</v>
      </c>
      <c r="X241">
        <v>75.599999999999994</v>
      </c>
      <c r="Y241" s="12">
        <v>0</v>
      </c>
      <c r="Z241" s="3">
        <f t="shared" si="32"/>
        <v>101.5872</v>
      </c>
      <c r="AA241" s="7">
        <v>38677</v>
      </c>
      <c r="AB241">
        <v>105</v>
      </c>
      <c r="AC241" s="12"/>
      <c r="AD241" s="3">
        <f t="shared" si="33"/>
        <v>169.57499999999999</v>
      </c>
      <c r="AE241" s="7">
        <v>38707</v>
      </c>
      <c r="AF241">
        <v>51</v>
      </c>
      <c r="AG241" s="12"/>
      <c r="AH241" s="3">
        <f t="shared" si="34"/>
        <v>82.364999999999995</v>
      </c>
    </row>
    <row r="242" spans="2:34" x14ac:dyDescent="0.35">
      <c r="B242">
        <f t="shared" si="35"/>
        <v>2005</v>
      </c>
      <c r="C242" s="7">
        <v>38494</v>
      </c>
      <c r="D242">
        <v>85.6</v>
      </c>
      <c r="E242" s="12">
        <v>0.23</v>
      </c>
      <c r="F242" s="3">
        <f t="shared" si="27"/>
        <v>136.58170000000001</v>
      </c>
      <c r="G242" s="7">
        <v>38525</v>
      </c>
      <c r="H242">
        <v>54.9</v>
      </c>
      <c r="I242" s="12">
        <v>0</v>
      </c>
      <c r="J242" s="3">
        <f t="shared" si="28"/>
        <v>59.4313</v>
      </c>
      <c r="K242" s="7">
        <v>38555</v>
      </c>
      <c r="L242">
        <v>11.9</v>
      </c>
      <c r="M242" s="12">
        <v>0</v>
      </c>
      <c r="N242" s="3">
        <f t="shared" si="29"/>
        <v>-3.6896999999999984</v>
      </c>
      <c r="O242" s="7">
        <v>38586</v>
      </c>
      <c r="P242">
        <v>6.09</v>
      </c>
      <c r="Q242" s="12">
        <v>0</v>
      </c>
      <c r="R242" s="3">
        <f t="shared" si="30"/>
        <v>-9.2586700000000022</v>
      </c>
      <c r="S242" s="7">
        <v>38617</v>
      </c>
      <c r="T242">
        <v>14.2</v>
      </c>
      <c r="U242" s="12">
        <v>0.09</v>
      </c>
      <c r="V242" s="3">
        <f t="shared" si="31"/>
        <v>20.0989</v>
      </c>
      <c r="W242" s="7">
        <v>38647</v>
      </c>
      <c r="X242">
        <v>65.099999999999994</v>
      </c>
      <c r="Y242" s="12">
        <v>0</v>
      </c>
      <c r="Z242" s="3">
        <f t="shared" si="32"/>
        <v>86.498699999999999</v>
      </c>
      <c r="AA242" s="7">
        <v>38678</v>
      </c>
      <c r="AB242">
        <v>252</v>
      </c>
      <c r="AC242" s="12"/>
      <c r="AD242" s="3">
        <f t="shared" si="33"/>
        <v>406.98</v>
      </c>
      <c r="AE242" s="7">
        <v>38708</v>
      </c>
      <c r="AF242">
        <v>47</v>
      </c>
      <c r="AG242" s="12"/>
      <c r="AH242" s="3">
        <f t="shared" si="34"/>
        <v>75.905000000000001</v>
      </c>
    </row>
    <row r="243" spans="2:34" x14ac:dyDescent="0.35">
      <c r="B243">
        <f t="shared" si="35"/>
        <v>2005</v>
      </c>
      <c r="C243" s="7">
        <v>38495</v>
      </c>
      <c r="D243">
        <v>135</v>
      </c>
      <c r="E243" s="12">
        <v>0.18</v>
      </c>
      <c r="F243" s="3">
        <f t="shared" si="27"/>
        <v>200.61199999999999</v>
      </c>
      <c r="G243" s="7">
        <v>38526</v>
      </c>
      <c r="H243">
        <v>48.5</v>
      </c>
      <c r="I243" s="12">
        <v>0</v>
      </c>
      <c r="J243" s="3">
        <f t="shared" si="28"/>
        <v>50.234500000000004</v>
      </c>
      <c r="K243" s="7">
        <v>38556</v>
      </c>
      <c r="L243">
        <v>11.3</v>
      </c>
      <c r="M243" s="12">
        <v>0.08</v>
      </c>
      <c r="N243" s="3">
        <f t="shared" si="29"/>
        <v>6.5801000000000034</v>
      </c>
      <c r="O243" s="7">
        <v>38587</v>
      </c>
      <c r="P243">
        <v>5.71</v>
      </c>
      <c r="Q243" s="12">
        <v>0.03</v>
      </c>
      <c r="R243" s="3">
        <f t="shared" si="30"/>
        <v>-5.630230000000001</v>
      </c>
      <c r="S243" s="7">
        <v>38618</v>
      </c>
      <c r="T243">
        <v>11.7</v>
      </c>
      <c r="U243" s="12">
        <v>0</v>
      </c>
      <c r="V243" s="3">
        <f t="shared" si="31"/>
        <v>3.982899999999999</v>
      </c>
      <c r="W243" s="7">
        <v>38648</v>
      </c>
      <c r="X243">
        <v>125</v>
      </c>
      <c r="Y243" s="12">
        <v>0.54</v>
      </c>
      <c r="Z243" s="3">
        <f t="shared" si="32"/>
        <v>247.71600000000001</v>
      </c>
      <c r="AA243" s="7">
        <v>38679</v>
      </c>
      <c r="AB243">
        <v>554</v>
      </c>
      <c r="AC243" s="12"/>
      <c r="AD243" s="3">
        <f t="shared" si="33"/>
        <v>894.71</v>
      </c>
      <c r="AE243" s="7">
        <v>38709</v>
      </c>
      <c r="AF243">
        <v>46</v>
      </c>
      <c r="AG243" s="12"/>
      <c r="AH243" s="3">
        <f t="shared" si="34"/>
        <v>74.290000000000006</v>
      </c>
    </row>
    <row r="244" spans="2:34" x14ac:dyDescent="0.35">
      <c r="B244">
        <f t="shared" si="35"/>
        <v>2005</v>
      </c>
      <c r="C244" s="7">
        <v>38496</v>
      </c>
      <c r="D244">
        <v>216</v>
      </c>
      <c r="E244" s="12">
        <v>0.47</v>
      </c>
      <c r="F244" s="3">
        <f t="shared" si="27"/>
        <v>357.36249999999995</v>
      </c>
      <c r="G244" s="7">
        <v>38527</v>
      </c>
      <c r="H244">
        <v>41.6</v>
      </c>
      <c r="I244" s="12">
        <v>0</v>
      </c>
      <c r="J244" s="3">
        <f t="shared" si="28"/>
        <v>40.319200000000002</v>
      </c>
      <c r="K244" s="7">
        <v>38557</v>
      </c>
      <c r="L244">
        <v>10.6</v>
      </c>
      <c r="M244" s="12">
        <v>0</v>
      </c>
      <c r="N244" s="3">
        <f t="shared" si="29"/>
        <v>-5.5577999999999985</v>
      </c>
      <c r="O244" s="7">
        <v>38588</v>
      </c>
      <c r="P244">
        <v>5.72</v>
      </c>
      <c r="Q244" s="12">
        <v>0</v>
      </c>
      <c r="R244" s="3">
        <f t="shared" si="30"/>
        <v>-9.7903600000000015</v>
      </c>
      <c r="S244" s="7">
        <v>38619</v>
      </c>
      <c r="T244">
        <v>10.5</v>
      </c>
      <c r="U244" s="12">
        <v>0</v>
      </c>
      <c r="V244" s="3">
        <f t="shared" si="31"/>
        <v>2.2584999999999997</v>
      </c>
      <c r="W244" s="7">
        <v>38649</v>
      </c>
      <c r="X244">
        <v>226</v>
      </c>
      <c r="Y244" s="12">
        <v>7.0000000000000007E-2</v>
      </c>
      <c r="Z244" s="3">
        <f t="shared" si="32"/>
        <v>327.45249999999999</v>
      </c>
      <c r="AA244" s="7">
        <v>38680</v>
      </c>
      <c r="AB244">
        <v>437</v>
      </c>
      <c r="AC244" s="12"/>
      <c r="AD244" s="3">
        <f t="shared" si="33"/>
        <v>705.755</v>
      </c>
      <c r="AE244" s="7">
        <v>38710</v>
      </c>
      <c r="AF244">
        <v>46</v>
      </c>
      <c r="AG244" s="12"/>
      <c r="AH244" s="3">
        <f t="shared" si="34"/>
        <v>74.290000000000006</v>
      </c>
    </row>
    <row r="245" spans="2:34" x14ac:dyDescent="0.35">
      <c r="B245">
        <f t="shared" si="35"/>
        <v>2005</v>
      </c>
      <c r="C245" s="7">
        <v>38497</v>
      </c>
      <c r="D245">
        <v>203</v>
      </c>
      <c r="E245" s="12">
        <v>0.08</v>
      </c>
      <c r="F245" s="3">
        <f t="shared" si="27"/>
        <v>284.41300000000001</v>
      </c>
      <c r="G245" s="7">
        <v>38528</v>
      </c>
      <c r="H245">
        <v>36.700000000000003</v>
      </c>
      <c r="I245" s="12">
        <v>0</v>
      </c>
      <c r="J245" s="3">
        <f t="shared" si="28"/>
        <v>33.277900000000002</v>
      </c>
      <c r="K245" s="7">
        <v>38558</v>
      </c>
      <c r="L245">
        <v>10.9</v>
      </c>
      <c r="M245" s="12">
        <v>0</v>
      </c>
      <c r="N245" s="3">
        <f t="shared" si="29"/>
        <v>-5.1266999999999978</v>
      </c>
      <c r="O245" s="7">
        <v>38589</v>
      </c>
      <c r="P245">
        <v>5.74</v>
      </c>
      <c r="Q245" s="12">
        <v>0</v>
      </c>
      <c r="R245" s="3">
        <f t="shared" si="30"/>
        <v>-9.7616200000000006</v>
      </c>
      <c r="S245" s="7">
        <v>38620</v>
      </c>
      <c r="T245">
        <v>8.1300000000000008</v>
      </c>
      <c r="U245" s="12">
        <v>0</v>
      </c>
      <c r="V245" s="3">
        <f t="shared" si="31"/>
        <v>-1.1471899999999984</v>
      </c>
      <c r="W245" s="7">
        <v>38650</v>
      </c>
      <c r="X245">
        <v>235</v>
      </c>
      <c r="Y245" s="12">
        <v>1.04</v>
      </c>
      <c r="Z245" s="3">
        <f t="shared" si="32"/>
        <v>475.36099999999999</v>
      </c>
      <c r="AA245" s="7">
        <v>38681</v>
      </c>
      <c r="AB245">
        <v>291</v>
      </c>
      <c r="AC245" s="12"/>
      <c r="AD245" s="3">
        <f t="shared" si="33"/>
        <v>469.96499999999997</v>
      </c>
      <c r="AE245" s="7">
        <v>38711</v>
      </c>
      <c r="AF245">
        <v>45</v>
      </c>
      <c r="AG245" s="12"/>
      <c r="AH245" s="3">
        <f t="shared" si="34"/>
        <v>72.674999999999997</v>
      </c>
    </row>
    <row r="246" spans="2:34" x14ac:dyDescent="0.35">
      <c r="B246">
        <f t="shared" si="35"/>
        <v>2005</v>
      </c>
      <c r="C246" s="7">
        <v>38498</v>
      </c>
      <c r="D246">
        <v>258</v>
      </c>
      <c r="E246" s="12">
        <v>1.03</v>
      </c>
      <c r="F246" s="3">
        <f t="shared" si="27"/>
        <v>495.64050000000003</v>
      </c>
      <c r="G246" s="7">
        <v>38529</v>
      </c>
      <c r="H246">
        <v>33.5</v>
      </c>
      <c r="I246" s="12">
        <v>0.16</v>
      </c>
      <c r="J246" s="3">
        <f t="shared" si="28"/>
        <v>50.9435</v>
      </c>
      <c r="K246" s="7">
        <v>38559</v>
      </c>
      <c r="L246">
        <v>10.9</v>
      </c>
      <c r="M246" s="12">
        <v>0.43</v>
      </c>
      <c r="N246" s="3">
        <f t="shared" si="29"/>
        <v>54.707799999999999</v>
      </c>
      <c r="O246" s="7">
        <v>38590</v>
      </c>
      <c r="P246">
        <v>5.37</v>
      </c>
      <c r="Q246" s="12">
        <v>0</v>
      </c>
      <c r="R246" s="3">
        <f t="shared" si="30"/>
        <v>-10.293310000000002</v>
      </c>
      <c r="S246" s="7">
        <v>38621</v>
      </c>
      <c r="T246">
        <v>6.7</v>
      </c>
      <c r="U246" s="12">
        <v>0.18</v>
      </c>
      <c r="V246" s="3">
        <f t="shared" si="31"/>
        <v>21.844899999999996</v>
      </c>
      <c r="W246" s="7">
        <v>38651</v>
      </c>
      <c r="X246">
        <v>481</v>
      </c>
      <c r="Y246" s="12">
        <v>1.0900000000000001</v>
      </c>
      <c r="Z246" s="3">
        <f t="shared" si="32"/>
        <v>835.82050000000004</v>
      </c>
      <c r="AA246" s="7">
        <v>38682</v>
      </c>
      <c r="AB246">
        <v>209</v>
      </c>
      <c r="AC246" s="12"/>
      <c r="AD246" s="3">
        <f t="shared" si="33"/>
        <v>337.53500000000003</v>
      </c>
      <c r="AE246" s="7">
        <v>38712</v>
      </c>
      <c r="AF246">
        <v>61</v>
      </c>
      <c r="AG246" s="12"/>
      <c r="AH246" s="3">
        <f t="shared" si="34"/>
        <v>98.515000000000001</v>
      </c>
    </row>
    <row r="247" spans="2:34" x14ac:dyDescent="0.35">
      <c r="B247">
        <f t="shared" si="35"/>
        <v>2005</v>
      </c>
      <c r="C247" s="7">
        <v>38499</v>
      </c>
      <c r="D247">
        <v>499</v>
      </c>
      <c r="E247" s="12">
        <v>2.39</v>
      </c>
      <c r="F247" s="3">
        <f t="shared" si="27"/>
        <v>1031.2015000000001</v>
      </c>
      <c r="G247" s="7">
        <v>38530</v>
      </c>
      <c r="H247">
        <v>30.6</v>
      </c>
      <c r="I247" s="12">
        <v>0</v>
      </c>
      <c r="J247" s="3">
        <f t="shared" si="28"/>
        <v>24.5122</v>
      </c>
      <c r="K247" s="7">
        <v>38560</v>
      </c>
      <c r="L247">
        <v>10.9</v>
      </c>
      <c r="M247" s="12">
        <v>0</v>
      </c>
      <c r="N247" s="3">
        <f t="shared" si="29"/>
        <v>-5.1266999999999978</v>
      </c>
      <c r="O247" s="7">
        <v>38591</v>
      </c>
      <c r="P247">
        <v>4.99</v>
      </c>
      <c r="Q247" s="12">
        <v>0</v>
      </c>
      <c r="R247" s="3">
        <f t="shared" si="30"/>
        <v>-10.839370000000001</v>
      </c>
      <c r="S247" s="7">
        <v>38622</v>
      </c>
      <c r="T247">
        <v>10.199999999999999</v>
      </c>
      <c r="U247" s="12">
        <v>0.38</v>
      </c>
      <c r="V247" s="3">
        <f t="shared" si="31"/>
        <v>54.704400000000007</v>
      </c>
      <c r="W247" s="7">
        <v>38652</v>
      </c>
      <c r="X247">
        <v>496</v>
      </c>
      <c r="Y247" s="12">
        <v>1.1200000000000001</v>
      </c>
      <c r="Z247" s="3">
        <f t="shared" si="32"/>
        <v>861.55000000000018</v>
      </c>
      <c r="AA247" s="7">
        <v>38683</v>
      </c>
      <c r="AB247">
        <v>165</v>
      </c>
      <c r="AC247" s="12"/>
      <c r="AD247" s="3">
        <f t="shared" si="33"/>
        <v>266.47500000000002</v>
      </c>
      <c r="AE247" s="7">
        <v>38713</v>
      </c>
      <c r="AF247">
        <v>74</v>
      </c>
      <c r="AG247" s="12"/>
      <c r="AH247" s="3">
        <f t="shared" si="34"/>
        <v>119.51</v>
      </c>
    </row>
    <row r="248" spans="2:34" x14ac:dyDescent="0.35">
      <c r="B248">
        <f t="shared" si="35"/>
        <v>2005</v>
      </c>
      <c r="C248" s="7">
        <v>38500</v>
      </c>
      <c r="D248">
        <v>407</v>
      </c>
      <c r="E248" s="12">
        <v>0.04</v>
      </c>
      <c r="F248" s="3">
        <f t="shared" si="27"/>
        <v>571.99500000000012</v>
      </c>
      <c r="G248" s="7">
        <v>38531</v>
      </c>
      <c r="H248">
        <v>27.5</v>
      </c>
      <c r="I248" s="12">
        <v>0</v>
      </c>
      <c r="J248" s="3">
        <f t="shared" si="28"/>
        <v>20.057499999999997</v>
      </c>
      <c r="K248" s="7">
        <v>38561</v>
      </c>
      <c r="L248">
        <v>15.6</v>
      </c>
      <c r="M248" s="12">
        <v>0.67</v>
      </c>
      <c r="N248" s="3">
        <f t="shared" si="29"/>
        <v>94.857700000000008</v>
      </c>
      <c r="O248" s="7">
        <v>38592</v>
      </c>
      <c r="P248">
        <v>4.79</v>
      </c>
      <c r="Q248" s="12">
        <v>0</v>
      </c>
      <c r="R248" s="3">
        <f t="shared" si="30"/>
        <v>-11.12677</v>
      </c>
      <c r="S248" s="7">
        <v>38623</v>
      </c>
      <c r="T248">
        <v>8.58</v>
      </c>
      <c r="U248" s="12">
        <v>0</v>
      </c>
      <c r="V248" s="3">
        <f t="shared" si="31"/>
        <v>-0.5005399999999991</v>
      </c>
      <c r="W248" s="7">
        <v>38653</v>
      </c>
      <c r="X248">
        <v>321</v>
      </c>
      <c r="Y248" s="12">
        <v>0</v>
      </c>
      <c r="Z248" s="3">
        <f t="shared" si="32"/>
        <v>454.22700000000003</v>
      </c>
      <c r="AA248" s="7">
        <v>38684</v>
      </c>
      <c r="AB248">
        <v>137</v>
      </c>
      <c r="AC248" s="12"/>
      <c r="AD248" s="3">
        <f t="shared" si="33"/>
        <v>221.255</v>
      </c>
      <c r="AE248" s="7">
        <v>38714</v>
      </c>
      <c r="AF248">
        <v>72</v>
      </c>
      <c r="AG248" s="12"/>
      <c r="AH248" s="3">
        <f t="shared" si="34"/>
        <v>116.28</v>
      </c>
    </row>
    <row r="249" spans="2:34" x14ac:dyDescent="0.35">
      <c r="B249">
        <f t="shared" si="35"/>
        <v>2005</v>
      </c>
      <c r="C249" s="7">
        <v>38501</v>
      </c>
      <c r="D249">
        <v>290</v>
      </c>
      <c r="E249" s="12">
        <v>0.06</v>
      </c>
      <c r="F249" s="3">
        <f t="shared" si="27"/>
        <v>406.649</v>
      </c>
      <c r="G249" s="7">
        <v>38532</v>
      </c>
      <c r="H249">
        <v>26.2</v>
      </c>
      <c r="I249" s="12">
        <v>0</v>
      </c>
      <c r="J249" s="3">
        <f t="shared" si="28"/>
        <v>18.189399999999999</v>
      </c>
      <c r="K249" s="7">
        <v>38562</v>
      </c>
      <c r="L249">
        <v>13</v>
      </c>
      <c r="M249" s="12">
        <v>0</v>
      </c>
      <c r="N249" s="3">
        <f t="shared" si="29"/>
        <v>-2.1089999999999982</v>
      </c>
      <c r="O249" s="7">
        <v>38593</v>
      </c>
      <c r="P249">
        <v>5.92</v>
      </c>
      <c r="Q249" s="12">
        <v>7.0000000000000007E-2</v>
      </c>
      <c r="R249" s="3">
        <f t="shared" si="30"/>
        <v>0.2375399999999992</v>
      </c>
      <c r="S249" s="7">
        <v>38624</v>
      </c>
      <c r="T249">
        <v>8.5299999999999994</v>
      </c>
      <c r="U249" s="12">
        <v>0.71</v>
      </c>
      <c r="V249" s="3">
        <f t="shared" si="31"/>
        <v>98.224109999999996</v>
      </c>
      <c r="W249" s="7">
        <v>38654</v>
      </c>
      <c r="X249">
        <v>214</v>
      </c>
      <c r="Y249" s="12">
        <v>0</v>
      </c>
      <c r="Z249" s="3">
        <f t="shared" si="32"/>
        <v>300.46800000000002</v>
      </c>
      <c r="AA249" s="7">
        <v>38685</v>
      </c>
      <c r="AB249">
        <v>124</v>
      </c>
      <c r="AC249" s="12"/>
      <c r="AD249" s="3">
        <f t="shared" si="33"/>
        <v>200.26</v>
      </c>
      <c r="AE249" s="7">
        <v>38715</v>
      </c>
      <c r="AF249">
        <v>76</v>
      </c>
      <c r="AG249" s="12"/>
      <c r="AH249" s="3">
        <f t="shared" si="34"/>
        <v>122.74</v>
      </c>
    </row>
    <row r="250" spans="2:34" x14ac:dyDescent="0.35">
      <c r="B250">
        <f t="shared" si="35"/>
        <v>2005</v>
      </c>
      <c r="C250" s="7">
        <v>38502</v>
      </c>
      <c r="D250">
        <v>228</v>
      </c>
      <c r="E250" s="12">
        <v>0.12</v>
      </c>
      <c r="F250" s="3">
        <f t="shared" si="27"/>
        <v>325.904</v>
      </c>
      <c r="G250" s="7">
        <v>38533</v>
      </c>
      <c r="H250">
        <v>25.6</v>
      </c>
      <c r="I250" s="12">
        <v>7.0000000000000007E-2</v>
      </c>
      <c r="J250" s="3">
        <f t="shared" si="28"/>
        <v>27.067700000000006</v>
      </c>
      <c r="K250" s="7">
        <v>38563</v>
      </c>
      <c r="L250">
        <v>12</v>
      </c>
      <c r="M250" s="12">
        <v>0</v>
      </c>
      <c r="N250" s="3">
        <f t="shared" si="29"/>
        <v>-3.5459999999999994</v>
      </c>
      <c r="O250" s="7">
        <v>38594</v>
      </c>
      <c r="P250">
        <v>11.8</v>
      </c>
      <c r="Q250" s="12">
        <v>0.21</v>
      </c>
      <c r="R250" s="3">
        <f t="shared" si="30"/>
        <v>28.168099999999995</v>
      </c>
      <c r="S250" s="7">
        <v>38625</v>
      </c>
      <c r="T250">
        <v>12</v>
      </c>
      <c r="U250" s="12">
        <v>0</v>
      </c>
      <c r="V250" s="3">
        <f t="shared" si="31"/>
        <v>4.4139999999999997</v>
      </c>
      <c r="W250" s="7">
        <v>38655</v>
      </c>
      <c r="X250">
        <v>161</v>
      </c>
      <c r="Y250" s="12">
        <v>0</v>
      </c>
      <c r="Z250" s="3">
        <f t="shared" si="32"/>
        <v>224.30699999999999</v>
      </c>
      <c r="AA250" s="7">
        <v>38686</v>
      </c>
      <c r="AB250">
        <v>122</v>
      </c>
      <c r="AC250" s="12"/>
      <c r="AD250" s="3">
        <f t="shared" si="33"/>
        <v>197.03</v>
      </c>
      <c r="AE250" s="7">
        <v>38716</v>
      </c>
      <c r="AF250">
        <v>184</v>
      </c>
      <c r="AG250" s="12"/>
      <c r="AH250" s="3">
        <f t="shared" si="34"/>
        <v>297.16000000000003</v>
      </c>
    </row>
    <row r="251" spans="2:34" x14ac:dyDescent="0.35">
      <c r="B251">
        <f t="shared" si="35"/>
        <v>2005</v>
      </c>
      <c r="C251" s="7">
        <v>38503</v>
      </c>
      <c r="D251">
        <v>205</v>
      </c>
      <c r="E251" s="12">
        <v>0.04</v>
      </c>
      <c r="F251" s="3">
        <f t="shared" si="27"/>
        <v>281.721</v>
      </c>
      <c r="G251" s="6"/>
      <c r="J251" s="3" t="str">
        <f t="shared" si="28"/>
        <v/>
      </c>
      <c r="K251" s="7">
        <v>38564</v>
      </c>
      <c r="L251">
        <v>11.5</v>
      </c>
      <c r="M251" s="12">
        <v>0</v>
      </c>
      <c r="N251" s="3">
        <f t="shared" si="29"/>
        <v>-4.2644999999999982</v>
      </c>
      <c r="O251" s="7">
        <v>38595</v>
      </c>
      <c r="P251">
        <v>15.2</v>
      </c>
      <c r="Q251" s="12">
        <v>0.83</v>
      </c>
      <c r="R251" s="3">
        <f t="shared" si="30"/>
        <v>119.32689999999999</v>
      </c>
      <c r="S251" s="6"/>
      <c r="V251" s="3" t="str">
        <f t="shared" si="31"/>
        <v/>
      </c>
      <c r="W251" s="7">
        <v>38656</v>
      </c>
      <c r="X251">
        <v>130</v>
      </c>
      <c r="Y251" s="12">
        <v>0</v>
      </c>
      <c r="Z251" s="3">
        <f t="shared" si="32"/>
        <v>179.76</v>
      </c>
      <c r="AA251" s="6"/>
      <c r="AD251" s="3" t="str">
        <f t="shared" si="33"/>
        <v/>
      </c>
      <c r="AE251" s="7">
        <v>38717</v>
      </c>
      <c r="AF251">
        <v>170</v>
      </c>
      <c r="AG251" s="12"/>
      <c r="AH251" s="3">
        <f t="shared" si="34"/>
        <v>274.55</v>
      </c>
    </row>
    <row r="252" spans="2:34" x14ac:dyDescent="0.35">
      <c r="B252">
        <f t="shared" si="35"/>
        <v>2006</v>
      </c>
      <c r="C252" s="7">
        <v>38838</v>
      </c>
      <c r="D252">
        <v>32</v>
      </c>
      <c r="E252" s="13">
        <v>0</v>
      </c>
      <c r="F252" s="3">
        <f t="shared" si="27"/>
        <v>27.554000000000002</v>
      </c>
      <c r="G252" s="7">
        <v>38869</v>
      </c>
      <c r="H252">
        <v>40.9</v>
      </c>
      <c r="I252" s="13">
        <v>0</v>
      </c>
      <c r="J252" s="3">
        <f t="shared" si="28"/>
        <v>39.313299999999998</v>
      </c>
      <c r="K252" s="7">
        <v>38899</v>
      </c>
      <c r="L252">
        <v>48</v>
      </c>
      <c r="M252" s="13">
        <v>0</v>
      </c>
      <c r="N252" s="3">
        <f t="shared" si="29"/>
        <v>48.186</v>
      </c>
      <c r="O252" s="7">
        <v>38930</v>
      </c>
      <c r="P252">
        <v>46.1</v>
      </c>
      <c r="Q252" s="13">
        <v>0</v>
      </c>
      <c r="R252" s="3">
        <f t="shared" si="30"/>
        <v>48.235699999999994</v>
      </c>
      <c r="S252" s="7">
        <v>38961</v>
      </c>
      <c r="T252">
        <v>7.49</v>
      </c>
      <c r="U252" s="13">
        <v>0</v>
      </c>
      <c r="V252" s="3">
        <f t="shared" si="31"/>
        <v>-2.0668699999999998</v>
      </c>
      <c r="W252" s="7">
        <v>38991</v>
      </c>
      <c r="X252">
        <v>9.23</v>
      </c>
      <c r="Y252" s="13">
        <v>0</v>
      </c>
      <c r="Z252" s="3">
        <f t="shared" si="32"/>
        <v>6.2135100000000021</v>
      </c>
      <c r="AA252" s="7">
        <v>39022</v>
      </c>
      <c r="AB252">
        <v>118</v>
      </c>
      <c r="AC252" s="13"/>
      <c r="AD252" s="3">
        <f t="shared" si="33"/>
        <v>190.57</v>
      </c>
      <c r="AE252" s="7">
        <v>39052</v>
      </c>
      <c r="AF252">
        <v>68.2</v>
      </c>
      <c r="AG252" s="13"/>
      <c r="AH252" s="3">
        <f t="shared" si="34"/>
        <v>110.143</v>
      </c>
    </row>
    <row r="253" spans="2:34" x14ac:dyDescent="0.35">
      <c r="B253">
        <f t="shared" si="35"/>
        <v>2006</v>
      </c>
      <c r="C253" s="7">
        <v>38839</v>
      </c>
      <c r="D253">
        <v>72.8</v>
      </c>
      <c r="E253" s="13">
        <v>1.21</v>
      </c>
      <c r="F253" s="3">
        <f t="shared" si="27"/>
        <v>254.55510000000001</v>
      </c>
      <c r="G253" s="7">
        <v>38870</v>
      </c>
      <c r="H253">
        <v>41.5</v>
      </c>
      <c r="I253" s="13">
        <v>0.36</v>
      </c>
      <c r="J253" s="3">
        <f t="shared" si="28"/>
        <v>90.269499999999994</v>
      </c>
      <c r="K253" s="7">
        <v>38900</v>
      </c>
      <c r="L253">
        <v>43.4</v>
      </c>
      <c r="M253" s="13">
        <v>0.13</v>
      </c>
      <c r="N253" s="3">
        <f t="shared" si="29"/>
        <v>59.665300000000002</v>
      </c>
      <c r="O253" s="7">
        <v>38931</v>
      </c>
      <c r="P253">
        <v>37.6</v>
      </c>
      <c r="Q253" s="13">
        <v>0</v>
      </c>
      <c r="R253" s="3">
        <f t="shared" si="30"/>
        <v>36.021200000000007</v>
      </c>
      <c r="S253" s="7">
        <v>38962</v>
      </c>
      <c r="T253">
        <v>6.89</v>
      </c>
      <c r="U253" s="13">
        <v>0</v>
      </c>
      <c r="V253" s="3">
        <f t="shared" si="31"/>
        <v>-2.9290699999999994</v>
      </c>
      <c r="W253" s="7">
        <v>38992</v>
      </c>
      <c r="X253">
        <v>16.7</v>
      </c>
      <c r="Y253" s="13">
        <v>0</v>
      </c>
      <c r="Z253" s="3">
        <f t="shared" si="32"/>
        <v>16.947900000000001</v>
      </c>
      <c r="AA253" s="7">
        <v>39023</v>
      </c>
      <c r="AB253">
        <v>99.7</v>
      </c>
      <c r="AC253" s="13"/>
      <c r="AD253" s="3">
        <f t="shared" si="33"/>
        <v>161.0155</v>
      </c>
      <c r="AE253" s="7">
        <v>39053</v>
      </c>
      <c r="AF253">
        <v>96.1</v>
      </c>
      <c r="AG253" s="13"/>
      <c r="AH253" s="3">
        <f t="shared" si="34"/>
        <v>155.20149999999998</v>
      </c>
    </row>
    <row r="254" spans="2:34" x14ac:dyDescent="0.35">
      <c r="B254">
        <f t="shared" si="35"/>
        <v>2006</v>
      </c>
      <c r="C254" s="7">
        <v>38840</v>
      </c>
      <c r="D254">
        <v>93.8</v>
      </c>
      <c r="E254" s="13">
        <v>0.28999999999999998</v>
      </c>
      <c r="F254" s="3">
        <f t="shared" si="27"/>
        <v>156.7141</v>
      </c>
      <c r="G254" s="7">
        <v>38871</v>
      </c>
      <c r="H254">
        <v>47.4</v>
      </c>
      <c r="I254" s="13">
        <v>0.38</v>
      </c>
      <c r="J254" s="3">
        <f t="shared" si="28"/>
        <v>101.5308</v>
      </c>
      <c r="K254" s="7">
        <v>38901</v>
      </c>
      <c r="L254">
        <v>40.299999999999997</v>
      </c>
      <c r="M254" s="13">
        <v>0</v>
      </c>
      <c r="N254" s="3">
        <f t="shared" si="29"/>
        <v>37.121099999999998</v>
      </c>
      <c r="O254" s="7">
        <v>38932</v>
      </c>
      <c r="P254">
        <v>46.8</v>
      </c>
      <c r="Q254" s="13">
        <v>0.44</v>
      </c>
      <c r="R254" s="3">
        <f t="shared" si="30"/>
        <v>110.4676</v>
      </c>
      <c r="S254" s="7">
        <v>38963</v>
      </c>
      <c r="T254">
        <v>6.67</v>
      </c>
      <c r="U254" s="13">
        <v>0</v>
      </c>
      <c r="V254" s="3">
        <f t="shared" si="31"/>
        <v>-3.2452100000000002</v>
      </c>
      <c r="W254" s="7">
        <v>38993</v>
      </c>
      <c r="X254">
        <v>19</v>
      </c>
      <c r="Y254" s="13">
        <v>0</v>
      </c>
      <c r="Z254" s="3">
        <f t="shared" si="32"/>
        <v>20.253</v>
      </c>
      <c r="AA254" s="7">
        <v>39024</v>
      </c>
      <c r="AB254">
        <v>87</v>
      </c>
      <c r="AC254" s="13"/>
      <c r="AD254" s="3">
        <f t="shared" si="33"/>
        <v>140.505</v>
      </c>
      <c r="AE254" s="7">
        <v>39054</v>
      </c>
      <c r="AF254">
        <v>92.2</v>
      </c>
      <c r="AG254" s="13"/>
      <c r="AH254" s="3">
        <f t="shared" si="34"/>
        <v>148.90299999999999</v>
      </c>
    </row>
    <row r="255" spans="2:34" x14ac:dyDescent="0.35">
      <c r="B255">
        <f t="shared" si="35"/>
        <v>2006</v>
      </c>
      <c r="C255" s="7">
        <v>38841</v>
      </c>
      <c r="D255">
        <v>89.4</v>
      </c>
      <c r="E255" s="13">
        <v>0</v>
      </c>
      <c r="F255" s="3">
        <f t="shared" si="27"/>
        <v>110.0378</v>
      </c>
      <c r="G255" s="7">
        <v>38872</v>
      </c>
      <c r="H255">
        <v>161</v>
      </c>
      <c r="I255" s="13">
        <v>2.31</v>
      </c>
      <c r="J255" s="3">
        <f t="shared" si="28"/>
        <v>533.33349999999996</v>
      </c>
      <c r="K255" s="7">
        <v>38902</v>
      </c>
      <c r="L255">
        <v>35.200000000000003</v>
      </c>
      <c r="M255" s="13">
        <v>0</v>
      </c>
      <c r="N255" s="3">
        <f t="shared" si="29"/>
        <v>29.792400000000008</v>
      </c>
      <c r="O255" s="7">
        <v>38933</v>
      </c>
      <c r="P255">
        <v>40</v>
      </c>
      <c r="Q255" s="13">
        <v>0.18</v>
      </c>
      <c r="R255" s="3">
        <f t="shared" si="30"/>
        <v>64.516999999999996</v>
      </c>
      <c r="S255" s="7">
        <v>38964</v>
      </c>
      <c r="T255">
        <v>16.7</v>
      </c>
      <c r="U255" s="13">
        <v>0.8</v>
      </c>
      <c r="V255" s="3">
        <f t="shared" si="31"/>
        <v>122.4879</v>
      </c>
      <c r="W255" s="7">
        <v>38994</v>
      </c>
      <c r="X255">
        <v>17</v>
      </c>
      <c r="Y255" s="13">
        <v>0</v>
      </c>
      <c r="Z255" s="3">
        <f t="shared" si="32"/>
        <v>17.379000000000001</v>
      </c>
      <c r="AA255" s="7">
        <v>39025</v>
      </c>
      <c r="AB255">
        <v>74.8</v>
      </c>
      <c r="AC255" s="13"/>
      <c r="AD255" s="3">
        <f t="shared" si="33"/>
        <v>120.80199999999999</v>
      </c>
      <c r="AE255" s="7">
        <v>39055</v>
      </c>
      <c r="AF255">
        <v>84.5</v>
      </c>
      <c r="AG255" s="13"/>
      <c r="AH255" s="3">
        <f t="shared" si="34"/>
        <v>136.4675</v>
      </c>
    </row>
    <row r="256" spans="2:34" x14ac:dyDescent="0.35">
      <c r="B256">
        <f t="shared" si="35"/>
        <v>2006</v>
      </c>
      <c r="C256" s="7">
        <v>38842</v>
      </c>
      <c r="D256">
        <v>74.400000000000006</v>
      </c>
      <c r="E256" s="13">
        <v>0</v>
      </c>
      <c r="F256" s="3">
        <f t="shared" si="27"/>
        <v>88.482800000000026</v>
      </c>
      <c r="G256" s="7">
        <v>38873</v>
      </c>
      <c r="H256">
        <v>309</v>
      </c>
      <c r="I256" s="13">
        <v>0.16</v>
      </c>
      <c r="J256" s="3">
        <f t="shared" si="28"/>
        <v>446.83700000000005</v>
      </c>
      <c r="K256" s="7">
        <v>38903</v>
      </c>
      <c r="L256">
        <v>32.5</v>
      </c>
      <c r="M256" s="13">
        <v>0</v>
      </c>
      <c r="N256" s="3">
        <f t="shared" si="29"/>
        <v>25.912500000000001</v>
      </c>
      <c r="O256" s="7">
        <v>38934</v>
      </c>
      <c r="P256">
        <v>36.200000000000003</v>
      </c>
      <c r="Q256" s="13">
        <v>0</v>
      </c>
      <c r="R256" s="3">
        <f t="shared" si="30"/>
        <v>34.009399999999999</v>
      </c>
      <c r="S256" s="7">
        <v>38965</v>
      </c>
      <c r="T256">
        <v>16.100000000000001</v>
      </c>
      <c r="U256" s="13">
        <v>0</v>
      </c>
      <c r="V256" s="3">
        <f t="shared" si="31"/>
        <v>10.305700000000003</v>
      </c>
      <c r="W256" s="7">
        <v>38995</v>
      </c>
      <c r="X256">
        <v>18.2</v>
      </c>
      <c r="Y256" s="13">
        <v>0.54</v>
      </c>
      <c r="Z256" s="3">
        <f t="shared" si="32"/>
        <v>94.244400000000013</v>
      </c>
      <c r="AA256" s="7">
        <v>39026</v>
      </c>
      <c r="AB256">
        <v>64.599999999999994</v>
      </c>
      <c r="AC256" s="13"/>
      <c r="AD256" s="3">
        <f t="shared" si="33"/>
        <v>104.32899999999999</v>
      </c>
      <c r="AE256" s="7">
        <v>39056</v>
      </c>
      <c r="AF256">
        <v>74.5</v>
      </c>
      <c r="AG256" s="13"/>
      <c r="AH256" s="3">
        <f t="shared" si="34"/>
        <v>120.3175</v>
      </c>
    </row>
    <row r="257" spans="2:34" x14ac:dyDescent="0.35">
      <c r="B257">
        <f t="shared" si="35"/>
        <v>2006</v>
      </c>
      <c r="C257" s="7">
        <v>38843</v>
      </c>
      <c r="D257">
        <v>63</v>
      </c>
      <c r="E257" s="13">
        <v>0</v>
      </c>
      <c r="F257" s="3">
        <f t="shared" si="27"/>
        <v>72.100999999999999</v>
      </c>
      <c r="G257" s="7">
        <v>38874</v>
      </c>
      <c r="H257">
        <v>279</v>
      </c>
      <c r="I257" s="13">
        <v>0</v>
      </c>
      <c r="J257" s="3">
        <f t="shared" si="28"/>
        <v>381.46300000000002</v>
      </c>
      <c r="K257" s="7">
        <v>38904</v>
      </c>
      <c r="L257">
        <v>29.2</v>
      </c>
      <c r="M257" s="13">
        <v>0</v>
      </c>
      <c r="N257" s="3">
        <f t="shared" si="29"/>
        <v>21.170400000000001</v>
      </c>
      <c r="O257" s="7">
        <v>38935</v>
      </c>
      <c r="P257">
        <v>30.2</v>
      </c>
      <c r="Q257" s="13">
        <v>0</v>
      </c>
      <c r="R257" s="3">
        <f t="shared" si="30"/>
        <v>25.387399999999996</v>
      </c>
      <c r="S257" s="7">
        <v>38966</v>
      </c>
      <c r="T257">
        <v>13</v>
      </c>
      <c r="U257" s="13">
        <v>0.11</v>
      </c>
      <c r="V257" s="3">
        <f t="shared" si="31"/>
        <v>21.157500000000002</v>
      </c>
      <c r="W257" s="7">
        <v>38996</v>
      </c>
      <c r="X257">
        <v>15.8</v>
      </c>
      <c r="Y257" s="13">
        <v>0</v>
      </c>
      <c r="Z257" s="3">
        <f t="shared" si="32"/>
        <v>15.654600000000002</v>
      </c>
      <c r="AA257" s="7">
        <v>39027</v>
      </c>
      <c r="AB257">
        <v>60.2</v>
      </c>
      <c r="AC257" s="13"/>
      <c r="AD257" s="3">
        <f t="shared" si="33"/>
        <v>97.222999999999999</v>
      </c>
      <c r="AE257" s="7">
        <v>39057</v>
      </c>
      <c r="AF257">
        <v>63.9</v>
      </c>
      <c r="AG257" s="13"/>
      <c r="AH257" s="3">
        <f t="shared" si="34"/>
        <v>103.1985</v>
      </c>
    </row>
    <row r="258" spans="2:34" x14ac:dyDescent="0.35">
      <c r="B258">
        <f t="shared" si="35"/>
        <v>2006</v>
      </c>
      <c r="C258" s="7">
        <v>38844</v>
      </c>
      <c r="D258">
        <v>54.9</v>
      </c>
      <c r="E258" s="13">
        <v>0</v>
      </c>
      <c r="F258" s="3">
        <f t="shared" si="27"/>
        <v>60.461300000000001</v>
      </c>
      <c r="G258" s="7">
        <v>38875</v>
      </c>
      <c r="H258">
        <v>188</v>
      </c>
      <c r="I258" s="13">
        <v>0.04</v>
      </c>
      <c r="J258" s="3">
        <f t="shared" si="28"/>
        <v>256.262</v>
      </c>
      <c r="K258" s="7">
        <v>38905</v>
      </c>
      <c r="L258">
        <v>26.9</v>
      </c>
      <c r="M258" s="13">
        <v>0</v>
      </c>
      <c r="N258" s="3">
        <f t="shared" si="29"/>
        <v>17.865299999999998</v>
      </c>
      <c r="O258" s="7">
        <v>38936</v>
      </c>
      <c r="P258">
        <v>25.3</v>
      </c>
      <c r="Q258" s="13">
        <v>0</v>
      </c>
      <c r="R258" s="3">
        <f t="shared" si="30"/>
        <v>18.346100000000003</v>
      </c>
      <c r="S258" s="7">
        <v>38967</v>
      </c>
      <c r="T258">
        <v>12.3</v>
      </c>
      <c r="U258" s="13">
        <v>0.02</v>
      </c>
      <c r="V258" s="3">
        <f t="shared" si="31"/>
        <v>7.6280999999999999</v>
      </c>
      <c r="W258" s="7">
        <v>38997</v>
      </c>
      <c r="X258">
        <v>14.1</v>
      </c>
      <c r="Y258" s="13">
        <v>0</v>
      </c>
      <c r="Z258" s="3">
        <f t="shared" si="32"/>
        <v>13.2117</v>
      </c>
      <c r="AA258" s="7">
        <v>39028</v>
      </c>
      <c r="AB258">
        <v>55.5</v>
      </c>
      <c r="AC258" s="13"/>
      <c r="AD258" s="3">
        <f t="shared" si="33"/>
        <v>89.632499999999993</v>
      </c>
      <c r="AE258" s="7">
        <v>39058</v>
      </c>
      <c r="AF258">
        <v>60.5</v>
      </c>
      <c r="AG258" s="13"/>
      <c r="AH258" s="3">
        <f t="shared" si="34"/>
        <v>97.707499999999996</v>
      </c>
    </row>
    <row r="259" spans="2:34" x14ac:dyDescent="0.35">
      <c r="B259">
        <f t="shared" si="35"/>
        <v>2006</v>
      </c>
      <c r="C259" s="7">
        <v>38845</v>
      </c>
      <c r="D259">
        <v>46.9</v>
      </c>
      <c r="E259" s="13">
        <v>0</v>
      </c>
      <c r="F259" s="3">
        <f t="shared" si="27"/>
        <v>48.965300000000006</v>
      </c>
      <c r="G259" s="7">
        <v>38876</v>
      </c>
      <c r="H259">
        <v>171</v>
      </c>
      <c r="I259" s="13">
        <v>1.27</v>
      </c>
      <c r="J259" s="3">
        <f t="shared" si="28"/>
        <v>402.98750000000001</v>
      </c>
      <c r="K259" s="7">
        <v>38906</v>
      </c>
      <c r="L259">
        <v>23.9</v>
      </c>
      <c r="M259" s="13">
        <v>0</v>
      </c>
      <c r="N259" s="3">
        <f t="shared" si="29"/>
        <v>13.554299999999998</v>
      </c>
      <c r="O259" s="7">
        <v>38937</v>
      </c>
      <c r="P259">
        <v>23.5</v>
      </c>
      <c r="Q259" s="13">
        <v>0.04</v>
      </c>
      <c r="R259" s="3">
        <f t="shared" si="30"/>
        <v>21.325499999999998</v>
      </c>
      <c r="S259" s="7">
        <v>38968</v>
      </c>
      <c r="T259">
        <v>11.6</v>
      </c>
      <c r="U259" s="13">
        <v>0</v>
      </c>
      <c r="V259" s="3">
        <f t="shared" si="31"/>
        <v>3.8391999999999999</v>
      </c>
      <c r="W259" s="7">
        <v>38998</v>
      </c>
      <c r="X259">
        <v>12.8</v>
      </c>
      <c r="Y259" s="13">
        <v>0</v>
      </c>
      <c r="Z259" s="3">
        <f t="shared" si="32"/>
        <v>11.343600000000002</v>
      </c>
      <c r="AA259" s="7">
        <v>39029</v>
      </c>
      <c r="AB259">
        <v>57.2</v>
      </c>
      <c r="AC259" s="13"/>
      <c r="AD259" s="3">
        <f t="shared" si="33"/>
        <v>92.378</v>
      </c>
      <c r="AE259" s="7">
        <v>39059</v>
      </c>
      <c r="AF259">
        <v>59</v>
      </c>
      <c r="AG259" s="13"/>
      <c r="AH259" s="3">
        <f t="shared" si="34"/>
        <v>95.284999999999997</v>
      </c>
    </row>
    <row r="260" spans="2:34" x14ac:dyDescent="0.35">
      <c r="B260">
        <f t="shared" si="35"/>
        <v>2006</v>
      </c>
      <c r="C260" s="7">
        <v>38846</v>
      </c>
      <c r="D260">
        <v>42.1</v>
      </c>
      <c r="E260" s="13">
        <v>0</v>
      </c>
      <c r="F260" s="3">
        <f t="shared" ref="F260:F323" si="36">IF(ISBLANK(D260),"",(D260*F$3)+F$2+((E260/12)*GL_sqft)/Day_sec)</f>
        <v>42.067700000000002</v>
      </c>
      <c r="G260" s="7">
        <v>38877</v>
      </c>
      <c r="H260">
        <v>207</v>
      </c>
      <c r="I260" s="13">
        <v>0.7</v>
      </c>
      <c r="J260" s="3">
        <f t="shared" ref="J260:J323" si="37">IF(ISBLANK(H260),"",(H260*J$3)+J$2+((I260/12)*GL_sqft)/Day_sec)</f>
        <v>375.404</v>
      </c>
      <c r="K260" s="7">
        <v>38907</v>
      </c>
      <c r="L260">
        <v>21.5</v>
      </c>
      <c r="M260" s="13">
        <v>0</v>
      </c>
      <c r="N260" s="3">
        <f t="shared" ref="N260:N323" si="38">IF(ISBLANK(L260),"",(L260*N$3)+N$2+((M260/12)*GL_sqft)/Day_sec)</f>
        <v>10.105500000000003</v>
      </c>
      <c r="O260" s="7">
        <v>38938</v>
      </c>
      <c r="P260">
        <v>20.7</v>
      </c>
      <c r="Q260" s="13">
        <v>0</v>
      </c>
      <c r="R260" s="3">
        <f t="shared" ref="R260:R323" si="39">IF(ISBLANK(P260),"",(P260*R$3)+R$2+((Q260/12)*GL_sqft)/Day_sec)</f>
        <v>11.735899999999997</v>
      </c>
      <c r="S260" s="7">
        <v>38969</v>
      </c>
      <c r="T260">
        <v>14.2</v>
      </c>
      <c r="U260" s="13">
        <v>0</v>
      </c>
      <c r="V260" s="3">
        <f t="shared" ref="V260:V323" si="40">IF(ISBLANK(T260),"",(T260*V$3)+V$2+((U260/12)*GL_sqft)/Day_sec)</f>
        <v>7.5754000000000001</v>
      </c>
      <c r="W260" s="7">
        <v>38999</v>
      </c>
      <c r="X260">
        <v>11.6</v>
      </c>
      <c r="Y260" s="13">
        <v>0</v>
      </c>
      <c r="Z260" s="3">
        <f t="shared" ref="Z260:Z323" si="41">IF(ISBLANK(X260),"",(X260*Z$3)+Z$2+((Y260/12)*GL_sqft)/Day_sec)</f>
        <v>9.6191999999999993</v>
      </c>
      <c r="AA260" s="7">
        <v>39030</v>
      </c>
      <c r="AB260">
        <v>154</v>
      </c>
      <c r="AC260" s="13"/>
      <c r="AD260" s="3">
        <f t="shared" ref="AD260:AD323" si="42">IF(ISBLANK(AB260),"",(AB260*AD$3)+AD$2+((AC260/12)*GL_sqft)/Day_sec)</f>
        <v>248.71</v>
      </c>
      <c r="AE260" s="7">
        <v>39060</v>
      </c>
      <c r="AF260">
        <v>57.8</v>
      </c>
      <c r="AG260" s="13"/>
      <c r="AH260" s="3">
        <f t="shared" ref="AH260:AH323" si="43">IF(ISBLANK(AF260),"",(AF260*AH$3)+AH$2+((AG260/12)*GL_sqft)/Day_sec)</f>
        <v>93.346999999999994</v>
      </c>
    </row>
    <row r="261" spans="2:34" x14ac:dyDescent="0.35">
      <c r="B261">
        <f t="shared" ref="B261:B324" si="44">YEAR(O261)</f>
        <v>2006</v>
      </c>
      <c r="C261" s="7">
        <v>38847</v>
      </c>
      <c r="D261">
        <v>46.8</v>
      </c>
      <c r="E261" s="13">
        <v>0.33</v>
      </c>
      <c r="F261" s="3">
        <f t="shared" si="36"/>
        <v>94.741099999999989</v>
      </c>
      <c r="G261" s="7">
        <v>38878</v>
      </c>
      <c r="H261">
        <v>322</v>
      </c>
      <c r="I261" s="13">
        <v>1.27</v>
      </c>
      <c r="J261" s="3">
        <f t="shared" si="37"/>
        <v>619.97450000000003</v>
      </c>
      <c r="K261" s="7">
        <v>38908</v>
      </c>
      <c r="L261">
        <v>19.5</v>
      </c>
      <c r="M261" s="13">
        <v>0</v>
      </c>
      <c r="N261" s="3">
        <f t="shared" si="38"/>
        <v>7.2315000000000005</v>
      </c>
      <c r="O261" s="7">
        <v>38939</v>
      </c>
      <c r="P261">
        <v>18.8</v>
      </c>
      <c r="Q261" s="13">
        <v>0</v>
      </c>
      <c r="R261" s="3">
        <f t="shared" si="39"/>
        <v>9.0056000000000012</v>
      </c>
      <c r="S261" s="7">
        <v>38970</v>
      </c>
      <c r="T261">
        <v>43</v>
      </c>
      <c r="U261" s="13">
        <v>0.96</v>
      </c>
      <c r="V261" s="3">
        <f t="shared" si="40"/>
        <v>182.54500000000002</v>
      </c>
      <c r="W261" s="7">
        <v>39000</v>
      </c>
      <c r="X261">
        <v>10.7</v>
      </c>
      <c r="Y261" s="13">
        <v>0</v>
      </c>
      <c r="Z261" s="3">
        <f t="shared" si="41"/>
        <v>8.3259000000000007</v>
      </c>
      <c r="AA261" s="7">
        <v>39031</v>
      </c>
      <c r="AB261">
        <v>189</v>
      </c>
      <c r="AC261" s="13"/>
      <c r="AD261" s="3">
        <f t="shared" si="42"/>
        <v>305.23500000000001</v>
      </c>
      <c r="AE261" s="7">
        <v>39061</v>
      </c>
      <c r="AF261">
        <v>56.9</v>
      </c>
      <c r="AG261" s="13"/>
      <c r="AH261" s="3">
        <f t="shared" si="43"/>
        <v>91.893500000000003</v>
      </c>
    </row>
    <row r="262" spans="2:34" x14ac:dyDescent="0.35">
      <c r="B262">
        <f t="shared" si="44"/>
        <v>2006</v>
      </c>
      <c r="C262" s="7">
        <v>38848</v>
      </c>
      <c r="D262">
        <v>73</v>
      </c>
      <c r="E262" s="13">
        <v>1.1200000000000001</v>
      </c>
      <c r="F262" s="3">
        <f t="shared" si="36"/>
        <v>242.31900000000002</v>
      </c>
      <c r="G262" s="7">
        <v>38879</v>
      </c>
      <c r="H262">
        <v>424</v>
      </c>
      <c r="I262" s="13">
        <v>0.63</v>
      </c>
      <c r="J262" s="3">
        <f t="shared" si="37"/>
        <v>677.49249999999995</v>
      </c>
      <c r="K262" s="7">
        <v>38909</v>
      </c>
      <c r="L262">
        <v>19</v>
      </c>
      <c r="M262" s="13">
        <v>0</v>
      </c>
      <c r="N262" s="3">
        <f t="shared" si="38"/>
        <v>6.5130000000000017</v>
      </c>
      <c r="O262" s="7">
        <v>38940</v>
      </c>
      <c r="P262">
        <v>19.100000000000001</v>
      </c>
      <c r="Q262" s="13">
        <v>0.38</v>
      </c>
      <c r="R262" s="3">
        <f t="shared" si="39"/>
        <v>62.313700000000011</v>
      </c>
      <c r="S262" s="7">
        <v>38971</v>
      </c>
      <c r="T262">
        <v>35.9</v>
      </c>
      <c r="U262" s="13">
        <v>0</v>
      </c>
      <c r="V262" s="3">
        <f t="shared" si="40"/>
        <v>38.758299999999998</v>
      </c>
      <c r="W262" s="7">
        <v>39001</v>
      </c>
      <c r="X262">
        <v>9.99</v>
      </c>
      <c r="Y262" s="13">
        <v>0</v>
      </c>
      <c r="Z262" s="3">
        <f t="shared" si="41"/>
        <v>7.3056300000000016</v>
      </c>
      <c r="AA262" s="7">
        <v>39032</v>
      </c>
      <c r="AB262">
        <v>154</v>
      </c>
      <c r="AC262" s="13"/>
      <c r="AD262" s="3">
        <f t="shared" si="42"/>
        <v>248.71</v>
      </c>
      <c r="AE262" s="7">
        <v>39062</v>
      </c>
      <c r="AF262">
        <v>52.7</v>
      </c>
      <c r="AG262" s="13"/>
      <c r="AH262" s="3">
        <f t="shared" si="43"/>
        <v>85.110500000000002</v>
      </c>
    </row>
    <row r="263" spans="2:34" x14ac:dyDescent="0.35">
      <c r="B263">
        <f t="shared" si="44"/>
        <v>2006</v>
      </c>
      <c r="C263" s="7">
        <v>38849</v>
      </c>
      <c r="D263">
        <v>102</v>
      </c>
      <c r="E263" s="13">
        <v>0.32</v>
      </c>
      <c r="F263" s="3">
        <f t="shared" si="36"/>
        <v>172.672</v>
      </c>
      <c r="G263" s="7">
        <v>38880</v>
      </c>
      <c r="H263">
        <v>332</v>
      </c>
      <c r="I263" s="13">
        <v>0.2</v>
      </c>
      <c r="J263" s="3">
        <f t="shared" si="37"/>
        <v>485.45400000000001</v>
      </c>
      <c r="K263" s="7">
        <v>38910</v>
      </c>
      <c r="L263">
        <v>19.399999999999999</v>
      </c>
      <c r="M263" s="13">
        <v>0</v>
      </c>
      <c r="N263" s="3">
        <f t="shared" si="38"/>
        <v>7.0878000000000014</v>
      </c>
      <c r="O263" s="7">
        <v>38941</v>
      </c>
      <c r="P263">
        <v>17.399999999999999</v>
      </c>
      <c r="Q263" s="13">
        <v>0</v>
      </c>
      <c r="R263" s="3">
        <f t="shared" si="39"/>
        <v>6.9937999999999967</v>
      </c>
      <c r="S263" s="7">
        <v>38972</v>
      </c>
      <c r="T263">
        <v>29.4</v>
      </c>
      <c r="U263" s="13">
        <v>0</v>
      </c>
      <c r="V263" s="3">
        <f t="shared" si="40"/>
        <v>29.4178</v>
      </c>
      <c r="W263" s="7">
        <v>39002</v>
      </c>
      <c r="X263">
        <v>14.6</v>
      </c>
      <c r="Y263" s="13">
        <v>1.22</v>
      </c>
      <c r="Z263" s="3">
        <f t="shared" si="41"/>
        <v>183.69319999999999</v>
      </c>
      <c r="AA263" s="7">
        <v>39033</v>
      </c>
      <c r="AB263">
        <v>152</v>
      </c>
      <c r="AC263" s="13"/>
      <c r="AD263" s="3">
        <f t="shared" si="42"/>
        <v>245.48</v>
      </c>
      <c r="AE263" s="7">
        <v>39063</v>
      </c>
      <c r="AF263">
        <v>49</v>
      </c>
      <c r="AG263" s="13"/>
      <c r="AH263" s="3">
        <f t="shared" si="43"/>
        <v>79.135000000000005</v>
      </c>
    </row>
    <row r="264" spans="2:34" x14ac:dyDescent="0.35">
      <c r="B264">
        <f t="shared" si="44"/>
        <v>2006</v>
      </c>
      <c r="C264" s="7">
        <v>38850</v>
      </c>
      <c r="D264">
        <v>114</v>
      </c>
      <c r="E264" s="13">
        <v>0.08</v>
      </c>
      <c r="F264" s="3">
        <f t="shared" si="36"/>
        <v>156.52000000000001</v>
      </c>
      <c r="G264" s="7">
        <v>38881</v>
      </c>
      <c r="H264">
        <v>231</v>
      </c>
      <c r="I264" s="13">
        <v>0</v>
      </c>
      <c r="J264" s="3">
        <f t="shared" si="37"/>
        <v>312.48700000000002</v>
      </c>
      <c r="K264" s="7">
        <v>38911</v>
      </c>
      <c r="L264">
        <v>26.9</v>
      </c>
      <c r="M264" s="13">
        <v>0</v>
      </c>
      <c r="N264" s="3">
        <f t="shared" si="38"/>
        <v>17.865299999999998</v>
      </c>
      <c r="O264" s="7">
        <v>38942</v>
      </c>
      <c r="P264">
        <v>16.100000000000001</v>
      </c>
      <c r="Q264" s="13">
        <v>0</v>
      </c>
      <c r="R264" s="3">
        <f t="shared" si="39"/>
        <v>5.1257000000000019</v>
      </c>
      <c r="S264" s="7">
        <v>38973</v>
      </c>
      <c r="T264">
        <v>22.8</v>
      </c>
      <c r="U264" s="13">
        <v>0</v>
      </c>
      <c r="V264" s="3">
        <f t="shared" si="40"/>
        <v>19.933600000000006</v>
      </c>
      <c r="W264" s="7">
        <v>39003</v>
      </c>
      <c r="X264">
        <v>17.5</v>
      </c>
      <c r="Y264" s="13">
        <v>7.0000000000000007E-2</v>
      </c>
      <c r="Z264" s="3">
        <f t="shared" si="41"/>
        <v>27.838000000000001</v>
      </c>
      <c r="AA264" s="7">
        <v>39034</v>
      </c>
      <c r="AB264">
        <v>221</v>
      </c>
      <c r="AC264" s="13"/>
      <c r="AD264" s="3">
        <f t="shared" si="42"/>
        <v>356.91500000000002</v>
      </c>
      <c r="AE264" s="7">
        <v>39064</v>
      </c>
      <c r="AF264">
        <v>46.1</v>
      </c>
      <c r="AG264" s="13"/>
      <c r="AH264" s="3">
        <f t="shared" si="43"/>
        <v>74.451499999999996</v>
      </c>
    </row>
    <row r="265" spans="2:34" x14ac:dyDescent="0.35">
      <c r="B265">
        <f t="shared" si="44"/>
        <v>2006</v>
      </c>
      <c r="C265" s="7">
        <v>38851</v>
      </c>
      <c r="D265">
        <v>97.5</v>
      </c>
      <c r="E265" s="13">
        <v>0</v>
      </c>
      <c r="F265" s="3">
        <f t="shared" si="36"/>
        <v>121.67750000000001</v>
      </c>
      <c r="G265" s="7">
        <v>38882</v>
      </c>
      <c r="H265">
        <v>192</v>
      </c>
      <c r="I265" s="13">
        <v>0.43</v>
      </c>
      <c r="J265" s="3">
        <f t="shared" si="37"/>
        <v>316.27850000000001</v>
      </c>
      <c r="K265" s="7">
        <v>38912</v>
      </c>
      <c r="L265">
        <v>24.1</v>
      </c>
      <c r="M265" s="13">
        <v>0</v>
      </c>
      <c r="N265" s="3">
        <f t="shared" si="38"/>
        <v>13.841700000000003</v>
      </c>
      <c r="O265" s="7">
        <v>38943</v>
      </c>
      <c r="P265">
        <v>14.6</v>
      </c>
      <c r="Q265" s="13">
        <v>0</v>
      </c>
      <c r="R265" s="3">
        <f t="shared" si="39"/>
        <v>2.9701999999999984</v>
      </c>
      <c r="S265" s="7">
        <v>38974</v>
      </c>
      <c r="T265">
        <v>18.8</v>
      </c>
      <c r="U265" s="13">
        <v>0</v>
      </c>
      <c r="V265" s="3">
        <f t="shared" si="40"/>
        <v>14.185600000000003</v>
      </c>
      <c r="W265" s="7">
        <v>39004</v>
      </c>
      <c r="X265">
        <v>15.4</v>
      </c>
      <c r="Y265" s="13">
        <v>0</v>
      </c>
      <c r="Z265" s="3">
        <f t="shared" si="41"/>
        <v>15.079800000000002</v>
      </c>
      <c r="AA265" s="7">
        <v>39035</v>
      </c>
      <c r="AB265">
        <v>493</v>
      </c>
      <c r="AC265" s="13"/>
      <c r="AD265" s="3">
        <f t="shared" si="42"/>
        <v>796.19500000000005</v>
      </c>
      <c r="AE265" s="7">
        <v>39065</v>
      </c>
      <c r="AF265">
        <v>55.8</v>
      </c>
      <c r="AG265" s="13"/>
      <c r="AH265" s="3">
        <f t="shared" si="43"/>
        <v>90.11699999999999</v>
      </c>
    </row>
    <row r="266" spans="2:34" x14ac:dyDescent="0.35">
      <c r="B266">
        <f t="shared" si="44"/>
        <v>2006</v>
      </c>
      <c r="C266" s="7">
        <v>38852</v>
      </c>
      <c r="D266">
        <v>78</v>
      </c>
      <c r="E266" s="13">
        <v>0</v>
      </c>
      <c r="F266" s="3">
        <f t="shared" si="36"/>
        <v>93.656000000000006</v>
      </c>
      <c r="G266" s="7">
        <v>38883</v>
      </c>
      <c r="H266">
        <v>190</v>
      </c>
      <c r="I266" s="13">
        <v>0.01</v>
      </c>
      <c r="J266" s="3">
        <f t="shared" si="37"/>
        <v>254.96150000000003</v>
      </c>
      <c r="K266" s="7">
        <v>38913</v>
      </c>
      <c r="L266">
        <v>21.8</v>
      </c>
      <c r="M266" s="13">
        <v>0</v>
      </c>
      <c r="N266" s="3">
        <f t="shared" si="38"/>
        <v>10.536600000000004</v>
      </c>
      <c r="O266" s="7">
        <v>38944</v>
      </c>
      <c r="P266">
        <v>13.4</v>
      </c>
      <c r="Q266" s="13">
        <v>0.16</v>
      </c>
      <c r="R266" s="3">
        <f t="shared" si="39"/>
        <v>23.509799999999998</v>
      </c>
      <c r="S266" s="7">
        <v>38975</v>
      </c>
      <c r="T266">
        <v>16.7</v>
      </c>
      <c r="U266" s="13">
        <v>0</v>
      </c>
      <c r="V266" s="3">
        <f t="shared" si="40"/>
        <v>11.167900000000001</v>
      </c>
      <c r="W266" s="7">
        <v>39005</v>
      </c>
      <c r="X266">
        <v>13.9</v>
      </c>
      <c r="Y266" s="13">
        <v>0</v>
      </c>
      <c r="Z266" s="3">
        <f t="shared" si="41"/>
        <v>12.924299999999999</v>
      </c>
      <c r="AA266" s="7">
        <v>39036</v>
      </c>
      <c r="AB266">
        <v>714</v>
      </c>
      <c r="AC266" s="13"/>
      <c r="AD266" s="3">
        <f t="shared" si="42"/>
        <v>1153.1099999999999</v>
      </c>
      <c r="AE266" s="7">
        <v>39066</v>
      </c>
      <c r="AF266">
        <v>58.4</v>
      </c>
      <c r="AG266" s="13"/>
      <c r="AH266" s="3">
        <f t="shared" si="43"/>
        <v>94.316000000000003</v>
      </c>
    </row>
    <row r="267" spans="2:34" x14ac:dyDescent="0.35">
      <c r="B267">
        <f t="shared" si="44"/>
        <v>2006</v>
      </c>
      <c r="C267" s="7">
        <v>38853</v>
      </c>
      <c r="D267">
        <v>80</v>
      </c>
      <c r="E267" s="13">
        <v>1.5</v>
      </c>
      <c r="F267" s="3">
        <f t="shared" si="36"/>
        <v>305.255</v>
      </c>
      <c r="G267" s="7">
        <v>38884</v>
      </c>
      <c r="H267">
        <v>155</v>
      </c>
      <c r="I267" s="13">
        <v>0</v>
      </c>
      <c r="J267" s="3">
        <f t="shared" si="37"/>
        <v>203.27500000000001</v>
      </c>
      <c r="K267" s="7">
        <v>38914</v>
      </c>
      <c r="L267">
        <v>19.399999999999999</v>
      </c>
      <c r="M267" s="13">
        <v>0</v>
      </c>
      <c r="N267" s="3">
        <f t="shared" si="38"/>
        <v>7.0878000000000014</v>
      </c>
      <c r="O267" s="7">
        <v>38945</v>
      </c>
      <c r="P267">
        <v>12.8</v>
      </c>
      <c r="Q267" s="13">
        <v>0</v>
      </c>
      <c r="R267" s="3">
        <f t="shared" si="39"/>
        <v>0.38360000000000127</v>
      </c>
      <c r="S267" s="7">
        <v>38976</v>
      </c>
      <c r="T267">
        <v>14.9</v>
      </c>
      <c r="U267" s="13">
        <v>0</v>
      </c>
      <c r="V267" s="3">
        <f t="shared" si="40"/>
        <v>8.5813000000000006</v>
      </c>
      <c r="W267" s="7">
        <v>39006</v>
      </c>
      <c r="X267">
        <v>12.9</v>
      </c>
      <c r="Y267" s="13">
        <v>0</v>
      </c>
      <c r="Z267" s="3">
        <f t="shared" si="41"/>
        <v>11.487300000000001</v>
      </c>
      <c r="AA267" s="7">
        <v>39037</v>
      </c>
      <c r="AB267">
        <v>444</v>
      </c>
      <c r="AC267" s="13"/>
      <c r="AD267" s="3">
        <f t="shared" si="42"/>
        <v>717.06</v>
      </c>
      <c r="AE267" s="7">
        <v>39067</v>
      </c>
      <c r="AF267">
        <v>60.7</v>
      </c>
      <c r="AG267" s="13"/>
      <c r="AH267" s="3">
        <f t="shared" si="43"/>
        <v>98.030500000000004</v>
      </c>
    </row>
    <row r="268" spans="2:34" x14ac:dyDescent="0.35">
      <c r="B268">
        <f t="shared" si="44"/>
        <v>2006</v>
      </c>
      <c r="C268" s="7">
        <v>38854</v>
      </c>
      <c r="D268">
        <v>122</v>
      </c>
      <c r="E268" s="13">
        <v>0.11</v>
      </c>
      <c r="F268" s="3">
        <f t="shared" si="36"/>
        <v>172.19049999999999</v>
      </c>
      <c r="G268" s="7">
        <v>38885</v>
      </c>
      <c r="H268">
        <v>121</v>
      </c>
      <c r="I268" s="13">
        <v>0</v>
      </c>
      <c r="J268" s="3">
        <f t="shared" si="37"/>
        <v>154.417</v>
      </c>
      <c r="K268" s="7">
        <v>38915</v>
      </c>
      <c r="L268">
        <v>17.899999999999999</v>
      </c>
      <c r="M268" s="13">
        <v>0</v>
      </c>
      <c r="N268" s="3">
        <f t="shared" si="38"/>
        <v>4.9323000000000015</v>
      </c>
      <c r="O268" s="7">
        <v>38946</v>
      </c>
      <c r="P268">
        <v>11.3</v>
      </c>
      <c r="Q268" s="13">
        <v>0</v>
      </c>
      <c r="R268" s="3">
        <f t="shared" si="39"/>
        <v>-1.7718999999999987</v>
      </c>
      <c r="S268" s="7">
        <v>38977</v>
      </c>
      <c r="T268">
        <v>13</v>
      </c>
      <c r="U268" s="13">
        <v>0</v>
      </c>
      <c r="V268" s="3">
        <f t="shared" si="40"/>
        <v>5.8510000000000009</v>
      </c>
      <c r="W268" s="7">
        <v>39007</v>
      </c>
      <c r="X268">
        <v>11.9</v>
      </c>
      <c r="Y268" s="13">
        <v>0</v>
      </c>
      <c r="Z268" s="3">
        <f t="shared" si="41"/>
        <v>10.0503</v>
      </c>
      <c r="AA268" s="7">
        <v>39038</v>
      </c>
      <c r="AB268">
        <v>304</v>
      </c>
      <c r="AC268" s="13"/>
      <c r="AD268" s="3">
        <f t="shared" si="42"/>
        <v>490.96</v>
      </c>
      <c r="AE268" s="7">
        <v>39068</v>
      </c>
      <c r="AF268">
        <v>57.5</v>
      </c>
      <c r="AG268" s="13"/>
      <c r="AH268" s="3">
        <f t="shared" si="43"/>
        <v>92.862499999999997</v>
      </c>
    </row>
    <row r="269" spans="2:34" x14ac:dyDescent="0.35">
      <c r="B269">
        <f t="shared" si="44"/>
        <v>2006</v>
      </c>
      <c r="C269" s="7">
        <v>38855</v>
      </c>
      <c r="D269">
        <v>125</v>
      </c>
      <c r="E269" s="13">
        <v>7.0000000000000007E-2</v>
      </c>
      <c r="F269" s="3">
        <f t="shared" si="36"/>
        <v>170.93549999999999</v>
      </c>
      <c r="G269" s="7">
        <v>38886</v>
      </c>
      <c r="H269">
        <v>98.6</v>
      </c>
      <c r="I269" s="13">
        <v>0</v>
      </c>
      <c r="J269" s="3">
        <f t="shared" si="37"/>
        <v>122.22819999999999</v>
      </c>
      <c r="K269" s="7">
        <v>38916</v>
      </c>
      <c r="L269">
        <v>18</v>
      </c>
      <c r="M269" s="13">
        <v>0</v>
      </c>
      <c r="N269" s="3">
        <f t="shared" si="38"/>
        <v>5.0760000000000005</v>
      </c>
      <c r="O269" s="7">
        <v>38947</v>
      </c>
      <c r="P269">
        <v>9.68</v>
      </c>
      <c r="Q269" s="13">
        <v>0</v>
      </c>
      <c r="R269" s="3">
        <f t="shared" si="39"/>
        <v>-4.0998400000000021</v>
      </c>
      <c r="S269" s="7">
        <v>38978</v>
      </c>
      <c r="T269">
        <v>11.3</v>
      </c>
      <c r="U269" s="13">
        <v>0</v>
      </c>
      <c r="V269" s="3">
        <f t="shared" si="40"/>
        <v>3.4081000000000028</v>
      </c>
      <c r="W269" s="7">
        <v>39008</v>
      </c>
      <c r="X269">
        <v>25.9</v>
      </c>
      <c r="Y269" s="13">
        <v>0</v>
      </c>
      <c r="Z269" s="3">
        <f t="shared" si="41"/>
        <v>30.168299999999999</v>
      </c>
      <c r="AA269" s="7">
        <v>39039</v>
      </c>
      <c r="AB269">
        <v>286</v>
      </c>
      <c r="AC269" s="13"/>
      <c r="AD269" s="3">
        <f t="shared" si="42"/>
        <v>461.89</v>
      </c>
      <c r="AE269" s="7">
        <v>39069</v>
      </c>
      <c r="AF269">
        <v>53.6</v>
      </c>
      <c r="AG269" s="13"/>
      <c r="AH269" s="3">
        <f t="shared" si="43"/>
        <v>86.564000000000007</v>
      </c>
    </row>
    <row r="270" spans="2:34" x14ac:dyDescent="0.35">
      <c r="B270">
        <f t="shared" si="44"/>
        <v>2006</v>
      </c>
      <c r="C270" s="7">
        <v>38856</v>
      </c>
      <c r="D270">
        <v>120</v>
      </c>
      <c r="E270" s="13">
        <v>0.01</v>
      </c>
      <c r="F270" s="3">
        <f t="shared" si="36"/>
        <v>155.4015</v>
      </c>
      <c r="G270" s="7">
        <v>38887</v>
      </c>
      <c r="H270">
        <v>84.1</v>
      </c>
      <c r="I270" s="13">
        <v>0</v>
      </c>
      <c r="J270" s="3">
        <f t="shared" si="37"/>
        <v>101.39169999999999</v>
      </c>
      <c r="K270" s="7">
        <v>38917</v>
      </c>
      <c r="L270">
        <v>19</v>
      </c>
      <c r="M270" s="13">
        <v>0</v>
      </c>
      <c r="N270" s="3">
        <f t="shared" si="38"/>
        <v>6.5130000000000017</v>
      </c>
      <c r="O270" s="7">
        <v>38948</v>
      </c>
      <c r="P270">
        <v>7.72</v>
      </c>
      <c r="Q270" s="13">
        <v>0</v>
      </c>
      <c r="R270" s="3">
        <f t="shared" si="39"/>
        <v>-6.916360000000001</v>
      </c>
      <c r="S270" s="7">
        <v>38979</v>
      </c>
      <c r="T270">
        <v>10.1</v>
      </c>
      <c r="U270" s="13">
        <v>0</v>
      </c>
      <c r="V270" s="3">
        <f t="shared" si="40"/>
        <v>1.6837</v>
      </c>
      <c r="W270" s="7">
        <v>39009</v>
      </c>
      <c r="X270">
        <v>37.5</v>
      </c>
      <c r="Y270" s="13">
        <v>1.26</v>
      </c>
      <c r="Z270" s="3">
        <f t="shared" si="41"/>
        <v>222.16650000000001</v>
      </c>
      <c r="AA270" s="7">
        <v>39040</v>
      </c>
      <c r="AB270">
        <v>237</v>
      </c>
      <c r="AC270" s="13"/>
      <c r="AD270" s="3">
        <f t="shared" si="42"/>
        <v>382.755</v>
      </c>
      <c r="AE270" s="7">
        <v>39070</v>
      </c>
      <c r="AF270">
        <v>49.8</v>
      </c>
      <c r="AG270" s="13"/>
      <c r="AH270" s="3">
        <f t="shared" si="43"/>
        <v>80.426999999999992</v>
      </c>
    </row>
    <row r="271" spans="2:34" x14ac:dyDescent="0.35">
      <c r="B271">
        <f t="shared" si="44"/>
        <v>2006</v>
      </c>
      <c r="C271" s="7">
        <v>38857</v>
      </c>
      <c r="D271">
        <v>156</v>
      </c>
      <c r="E271" s="13">
        <v>0.19</v>
      </c>
      <c r="F271" s="3">
        <f t="shared" si="36"/>
        <v>232.18049999999999</v>
      </c>
      <c r="G271" s="7">
        <v>38888</v>
      </c>
      <c r="H271">
        <v>72.900000000000006</v>
      </c>
      <c r="I271" s="13">
        <v>0</v>
      </c>
      <c r="J271" s="3">
        <f t="shared" si="37"/>
        <v>85.297300000000007</v>
      </c>
      <c r="K271" s="7">
        <v>38918</v>
      </c>
      <c r="L271">
        <v>16.3</v>
      </c>
      <c r="M271" s="13">
        <v>0.14000000000000001</v>
      </c>
      <c r="N271" s="3">
        <f t="shared" si="38"/>
        <v>22.114100000000004</v>
      </c>
      <c r="O271" s="7">
        <v>38949</v>
      </c>
      <c r="P271">
        <v>12.1</v>
      </c>
      <c r="Q271" s="13">
        <v>0.44</v>
      </c>
      <c r="R271" s="3">
        <f t="shared" si="39"/>
        <v>60.603700000000003</v>
      </c>
      <c r="S271" s="7">
        <v>38980</v>
      </c>
      <c r="T271">
        <v>10.9</v>
      </c>
      <c r="U271" s="13">
        <v>0</v>
      </c>
      <c r="V271" s="3">
        <f t="shared" si="40"/>
        <v>2.8333000000000013</v>
      </c>
      <c r="W271" s="7">
        <v>39010</v>
      </c>
      <c r="X271">
        <v>39.4</v>
      </c>
      <c r="Y271" s="13">
        <v>1.07</v>
      </c>
      <c r="Z271" s="3">
        <f t="shared" si="41"/>
        <v>198.45830000000001</v>
      </c>
      <c r="AA271" s="7">
        <v>39041</v>
      </c>
      <c r="AB271">
        <v>186</v>
      </c>
      <c r="AC271" s="13"/>
      <c r="AD271" s="3">
        <f t="shared" si="42"/>
        <v>300.39</v>
      </c>
      <c r="AE271" s="7">
        <v>39071</v>
      </c>
      <c r="AF271">
        <v>45</v>
      </c>
      <c r="AG271" s="13"/>
      <c r="AH271" s="3">
        <f t="shared" si="43"/>
        <v>72.674999999999997</v>
      </c>
    </row>
    <row r="272" spans="2:34" x14ac:dyDescent="0.35">
      <c r="B272">
        <f t="shared" si="44"/>
        <v>2006</v>
      </c>
      <c r="C272" s="7">
        <v>38858</v>
      </c>
      <c r="D272">
        <v>141</v>
      </c>
      <c r="E272" s="13">
        <v>0.03</v>
      </c>
      <c r="F272" s="3">
        <f t="shared" si="36"/>
        <v>188.36150000000001</v>
      </c>
      <c r="G272" s="7">
        <v>38889</v>
      </c>
      <c r="H272">
        <v>63</v>
      </c>
      <c r="I272" s="13">
        <v>7.0000000000000007E-2</v>
      </c>
      <c r="J272" s="3">
        <f t="shared" si="37"/>
        <v>80.811499999999995</v>
      </c>
      <c r="K272" s="7">
        <v>38919</v>
      </c>
      <c r="L272">
        <v>18.399999999999999</v>
      </c>
      <c r="M272" s="13">
        <v>0.37</v>
      </c>
      <c r="N272" s="3">
        <f t="shared" si="38"/>
        <v>57.136300000000006</v>
      </c>
      <c r="O272" s="7">
        <v>38950</v>
      </c>
      <c r="P272">
        <v>20.7</v>
      </c>
      <c r="Q272" s="13">
        <v>0.45</v>
      </c>
      <c r="R272" s="3">
        <f t="shared" si="39"/>
        <v>74.353399999999993</v>
      </c>
      <c r="S272" s="7">
        <v>38981</v>
      </c>
      <c r="T272">
        <v>10.6</v>
      </c>
      <c r="U272" s="13">
        <v>0</v>
      </c>
      <c r="V272" s="3">
        <f t="shared" si="40"/>
        <v>2.4022000000000006</v>
      </c>
      <c r="W272" s="7">
        <v>39011</v>
      </c>
      <c r="X272">
        <v>107</v>
      </c>
      <c r="Y272" s="13">
        <v>0.28000000000000003</v>
      </c>
      <c r="Z272" s="3">
        <f t="shared" si="41"/>
        <v>185.67099999999999</v>
      </c>
      <c r="AA272" s="7">
        <v>39042</v>
      </c>
      <c r="AB272">
        <v>150</v>
      </c>
      <c r="AC272" s="13"/>
      <c r="AD272" s="3">
        <f t="shared" si="42"/>
        <v>242.25</v>
      </c>
      <c r="AE272" s="7">
        <v>39072</v>
      </c>
      <c r="AF272">
        <v>41.6</v>
      </c>
      <c r="AG272" s="13"/>
      <c r="AH272" s="3">
        <f t="shared" si="43"/>
        <v>67.183999999999997</v>
      </c>
    </row>
    <row r="273" spans="2:34" x14ac:dyDescent="0.35">
      <c r="B273">
        <f t="shared" si="44"/>
        <v>2006</v>
      </c>
      <c r="C273" s="7">
        <v>38859</v>
      </c>
      <c r="D273">
        <v>122</v>
      </c>
      <c r="E273" s="13">
        <v>0.21</v>
      </c>
      <c r="F273" s="3">
        <f t="shared" si="36"/>
        <v>186.10549999999998</v>
      </c>
      <c r="G273" s="7">
        <v>38890</v>
      </c>
      <c r="H273">
        <v>53.4</v>
      </c>
      <c r="I273" s="13">
        <v>0</v>
      </c>
      <c r="J273" s="3">
        <f t="shared" si="37"/>
        <v>57.275799999999997</v>
      </c>
      <c r="K273" s="7">
        <v>38920</v>
      </c>
      <c r="L273">
        <v>22.2</v>
      </c>
      <c r="M273" s="13">
        <v>1.19</v>
      </c>
      <c r="N273" s="3">
        <f t="shared" si="38"/>
        <v>176.69990000000001</v>
      </c>
      <c r="O273" s="7">
        <v>38951</v>
      </c>
      <c r="P273">
        <v>21.5</v>
      </c>
      <c r="Q273" s="13">
        <v>0</v>
      </c>
      <c r="R273" s="3">
        <f t="shared" si="39"/>
        <v>12.8855</v>
      </c>
      <c r="S273" s="7">
        <v>38982</v>
      </c>
      <c r="T273">
        <v>9.3000000000000007</v>
      </c>
      <c r="U273" s="13">
        <v>0</v>
      </c>
      <c r="V273" s="3">
        <f t="shared" si="40"/>
        <v>0.53410000000000224</v>
      </c>
      <c r="W273" s="7">
        <v>39012</v>
      </c>
      <c r="X273">
        <v>92.4</v>
      </c>
      <c r="Y273" s="13">
        <v>0</v>
      </c>
      <c r="Z273" s="3">
        <f t="shared" si="41"/>
        <v>125.72880000000002</v>
      </c>
      <c r="AA273" s="7">
        <v>39043</v>
      </c>
      <c r="AB273">
        <v>126</v>
      </c>
      <c r="AC273" s="13"/>
      <c r="AD273" s="3">
        <f t="shared" si="42"/>
        <v>203.49</v>
      </c>
      <c r="AE273" s="7">
        <v>39073</v>
      </c>
      <c r="AF273">
        <v>38.799999999999997</v>
      </c>
      <c r="AG273" s="13"/>
      <c r="AH273" s="3">
        <f t="shared" si="43"/>
        <v>62.661999999999992</v>
      </c>
    </row>
    <row r="274" spans="2:34" x14ac:dyDescent="0.35">
      <c r="B274">
        <f t="shared" si="44"/>
        <v>2006</v>
      </c>
      <c r="C274" s="7">
        <v>38860</v>
      </c>
      <c r="D274">
        <v>105</v>
      </c>
      <c r="E274" s="13">
        <v>0</v>
      </c>
      <c r="F274" s="3">
        <f t="shared" si="36"/>
        <v>132.45500000000001</v>
      </c>
      <c r="G274" s="7">
        <v>38891</v>
      </c>
      <c r="H274">
        <v>49.1</v>
      </c>
      <c r="I274" s="13">
        <v>0.02</v>
      </c>
      <c r="J274" s="3">
        <f t="shared" si="37"/>
        <v>53.879700000000007</v>
      </c>
      <c r="K274" s="7">
        <v>38921</v>
      </c>
      <c r="L274">
        <v>57.2</v>
      </c>
      <c r="M274" s="13">
        <v>2.04</v>
      </c>
      <c r="N274" s="3">
        <f t="shared" si="38"/>
        <v>345.27240000000006</v>
      </c>
      <c r="O274" s="7">
        <v>38952</v>
      </c>
      <c r="P274">
        <v>19.600000000000001</v>
      </c>
      <c r="Q274" s="13">
        <v>0</v>
      </c>
      <c r="R274" s="3">
        <f t="shared" si="39"/>
        <v>10.155200000000001</v>
      </c>
      <c r="S274" s="7">
        <v>38983</v>
      </c>
      <c r="T274">
        <v>9.8699999999999992</v>
      </c>
      <c r="U274" s="13">
        <v>0.18</v>
      </c>
      <c r="V274" s="3">
        <f t="shared" si="40"/>
        <v>26.400189999999995</v>
      </c>
      <c r="W274" s="7">
        <v>39013</v>
      </c>
      <c r="X274">
        <v>71.599999999999994</v>
      </c>
      <c r="Y274" s="13">
        <v>0.47</v>
      </c>
      <c r="Z274" s="3">
        <f t="shared" si="41"/>
        <v>161.2397</v>
      </c>
      <c r="AA274" s="7">
        <v>39044</v>
      </c>
      <c r="AB274">
        <v>111</v>
      </c>
      <c r="AC274" s="13"/>
      <c r="AD274" s="3">
        <f t="shared" si="42"/>
        <v>179.26499999999999</v>
      </c>
      <c r="AE274" s="7">
        <v>39074</v>
      </c>
      <c r="AF274">
        <v>56.7</v>
      </c>
      <c r="AG274" s="13"/>
      <c r="AH274" s="3">
        <f t="shared" si="43"/>
        <v>91.57050000000001</v>
      </c>
    </row>
    <row r="275" spans="2:34" x14ac:dyDescent="0.35">
      <c r="B275">
        <f t="shared" si="44"/>
        <v>2006</v>
      </c>
      <c r="C275" s="7">
        <v>38861</v>
      </c>
      <c r="D275">
        <v>88</v>
      </c>
      <c r="E275" s="13">
        <v>0</v>
      </c>
      <c r="F275" s="3">
        <f t="shared" si="36"/>
        <v>108.02600000000001</v>
      </c>
      <c r="G275" s="7">
        <v>38892</v>
      </c>
      <c r="H275">
        <v>54.9</v>
      </c>
      <c r="I275" s="13">
        <v>0.15</v>
      </c>
      <c r="J275" s="3">
        <f t="shared" si="37"/>
        <v>80.303799999999995</v>
      </c>
      <c r="K275" s="7">
        <v>38922</v>
      </c>
      <c r="L275">
        <v>66</v>
      </c>
      <c r="M275" s="13">
        <v>0.03</v>
      </c>
      <c r="N275" s="3">
        <f t="shared" si="38"/>
        <v>78.226499999999987</v>
      </c>
      <c r="O275" s="7">
        <v>38953</v>
      </c>
      <c r="P275">
        <v>17</v>
      </c>
      <c r="Q275" s="13">
        <v>0</v>
      </c>
      <c r="R275" s="3">
        <f t="shared" si="39"/>
        <v>6.4190000000000005</v>
      </c>
      <c r="S275" s="7">
        <v>38984</v>
      </c>
      <c r="T275">
        <v>11.8</v>
      </c>
      <c r="U275" s="13">
        <v>0.15</v>
      </c>
      <c r="V275" s="3">
        <f t="shared" si="40"/>
        <v>24.999099999999999</v>
      </c>
      <c r="W275" s="7">
        <v>39014</v>
      </c>
      <c r="X275">
        <v>65.5</v>
      </c>
      <c r="Y275" s="13">
        <v>0</v>
      </c>
      <c r="Z275" s="3">
        <f t="shared" si="41"/>
        <v>87.07350000000001</v>
      </c>
      <c r="AA275" s="7">
        <v>39045</v>
      </c>
      <c r="AB275">
        <v>101</v>
      </c>
      <c r="AC275" s="13"/>
      <c r="AD275" s="3">
        <f t="shared" si="42"/>
        <v>163.11500000000001</v>
      </c>
      <c r="AE275" s="7">
        <v>39075</v>
      </c>
      <c r="AF275">
        <v>110</v>
      </c>
      <c r="AG275" s="13"/>
      <c r="AH275" s="3">
        <f t="shared" si="43"/>
        <v>177.65</v>
      </c>
    </row>
    <row r="276" spans="2:34" x14ac:dyDescent="0.35">
      <c r="B276">
        <f t="shared" si="44"/>
        <v>2006</v>
      </c>
      <c r="C276" s="7">
        <v>38862</v>
      </c>
      <c r="D276">
        <v>75.400000000000006</v>
      </c>
      <c r="E276" s="13">
        <v>0</v>
      </c>
      <c r="F276" s="3">
        <f t="shared" si="36"/>
        <v>89.919800000000009</v>
      </c>
      <c r="G276" s="7">
        <v>38893</v>
      </c>
      <c r="H276">
        <v>53.7</v>
      </c>
      <c r="I276" s="13">
        <v>0.05</v>
      </c>
      <c r="J276" s="3">
        <f t="shared" si="37"/>
        <v>64.664400000000015</v>
      </c>
      <c r="K276" s="7">
        <v>38923</v>
      </c>
      <c r="L276">
        <v>59.7</v>
      </c>
      <c r="M276" s="13">
        <v>0</v>
      </c>
      <c r="N276" s="3">
        <f t="shared" si="38"/>
        <v>64.99890000000002</v>
      </c>
      <c r="O276" s="7">
        <v>38954</v>
      </c>
      <c r="P276">
        <v>14.7</v>
      </c>
      <c r="Q276" s="13">
        <v>0</v>
      </c>
      <c r="R276" s="3">
        <f t="shared" si="39"/>
        <v>3.1138999999999974</v>
      </c>
      <c r="S276" s="7">
        <v>38985</v>
      </c>
      <c r="T276">
        <v>11.5</v>
      </c>
      <c r="U276" s="13">
        <v>0.05</v>
      </c>
      <c r="V276" s="3">
        <f t="shared" si="40"/>
        <v>10.653</v>
      </c>
      <c r="W276" s="7">
        <v>39015</v>
      </c>
      <c r="X276">
        <v>53.8</v>
      </c>
      <c r="Y276" s="13">
        <v>0</v>
      </c>
      <c r="Z276" s="3">
        <f t="shared" si="41"/>
        <v>70.260599999999997</v>
      </c>
      <c r="AA276" s="7">
        <v>39046</v>
      </c>
      <c r="AB276">
        <v>89.4</v>
      </c>
      <c r="AC276" s="13"/>
      <c r="AD276" s="3">
        <f t="shared" si="42"/>
        <v>144.381</v>
      </c>
      <c r="AE276" s="7">
        <v>39076</v>
      </c>
      <c r="AF276">
        <v>113</v>
      </c>
      <c r="AG276" s="13"/>
      <c r="AH276" s="3">
        <f t="shared" si="43"/>
        <v>182.495</v>
      </c>
    </row>
    <row r="277" spans="2:34" x14ac:dyDescent="0.35">
      <c r="B277">
        <f t="shared" si="44"/>
        <v>2006</v>
      </c>
      <c r="C277" s="7">
        <v>38863</v>
      </c>
      <c r="D277">
        <v>66.2</v>
      </c>
      <c r="E277" s="13">
        <v>0</v>
      </c>
      <c r="F277" s="3">
        <f t="shared" si="36"/>
        <v>76.699399999999997</v>
      </c>
      <c r="G277" s="7">
        <v>38894</v>
      </c>
      <c r="H277">
        <v>49.8</v>
      </c>
      <c r="I277" s="13">
        <v>0.42</v>
      </c>
      <c r="J277" s="3">
        <f t="shared" si="37"/>
        <v>110.54559999999999</v>
      </c>
      <c r="K277" s="7">
        <v>38924</v>
      </c>
      <c r="L277">
        <v>46.3</v>
      </c>
      <c r="M277" s="13">
        <v>0</v>
      </c>
      <c r="N277" s="3">
        <f t="shared" si="38"/>
        <v>45.743100000000005</v>
      </c>
      <c r="O277" s="7">
        <v>38955</v>
      </c>
      <c r="P277">
        <v>12.9</v>
      </c>
      <c r="Q277" s="13">
        <v>0</v>
      </c>
      <c r="R277" s="3">
        <f t="shared" si="39"/>
        <v>0.52730000000000032</v>
      </c>
      <c r="S277" s="7">
        <v>38986</v>
      </c>
      <c r="T277">
        <v>13</v>
      </c>
      <c r="U277" s="13">
        <v>0</v>
      </c>
      <c r="V277" s="3">
        <f t="shared" si="40"/>
        <v>5.8510000000000009</v>
      </c>
      <c r="W277" s="7">
        <v>39016</v>
      </c>
      <c r="X277">
        <v>44.6</v>
      </c>
      <c r="Y277" s="13">
        <v>0</v>
      </c>
      <c r="Z277" s="3">
        <f t="shared" si="41"/>
        <v>57.040200000000013</v>
      </c>
      <c r="AA277" s="7">
        <v>39047</v>
      </c>
      <c r="AB277">
        <v>82.4</v>
      </c>
      <c r="AC277" s="13"/>
      <c r="AD277" s="3">
        <f t="shared" si="42"/>
        <v>133.07600000000002</v>
      </c>
      <c r="AE277" s="7">
        <v>39077</v>
      </c>
      <c r="AF277">
        <v>107</v>
      </c>
      <c r="AG277" s="13"/>
      <c r="AH277" s="3">
        <f t="shared" si="43"/>
        <v>172.80500000000001</v>
      </c>
    </row>
    <row r="278" spans="2:34" x14ac:dyDescent="0.35">
      <c r="B278">
        <f t="shared" si="44"/>
        <v>2006</v>
      </c>
      <c r="C278" s="7">
        <v>38864</v>
      </c>
      <c r="D278">
        <v>60.2</v>
      </c>
      <c r="E278" s="13">
        <v>0.01</v>
      </c>
      <c r="F278" s="3">
        <f t="shared" si="36"/>
        <v>69.468900000000005</v>
      </c>
      <c r="G278" s="7">
        <v>38895</v>
      </c>
      <c r="H278">
        <v>47.5</v>
      </c>
      <c r="I278" s="13">
        <v>0.03</v>
      </c>
      <c r="J278" s="3">
        <f t="shared" si="37"/>
        <v>52.972000000000008</v>
      </c>
      <c r="K278" s="7">
        <v>38925</v>
      </c>
      <c r="L278">
        <v>36.1</v>
      </c>
      <c r="M278" s="13">
        <v>0</v>
      </c>
      <c r="N278" s="3">
        <f t="shared" si="38"/>
        <v>31.085700000000003</v>
      </c>
      <c r="O278" s="7">
        <v>38956</v>
      </c>
      <c r="P278">
        <v>11.2</v>
      </c>
      <c r="Q278" s="13">
        <v>0</v>
      </c>
      <c r="R278" s="3">
        <f t="shared" si="39"/>
        <v>-1.9156000000000013</v>
      </c>
      <c r="S278" s="7">
        <v>38987</v>
      </c>
      <c r="T278">
        <v>9.07</v>
      </c>
      <c r="U278" s="13">
        <v>0</v>
      </c>
      <c r="V278" s="3">
        <f t="shared" si="40"/>
        <v>0.20359000000000016</v>
      </c>
      <c r="W278" s="7">
        <v>39017</v>
      </c>
      <c r="X278">
        <v>37.200000000000003</v>
      </c>
      <c r="Y278" s="13">
        <v>0</v>
      </c>
      <c r="Z278" s="3">
        <f t="shared" si="41"/>
        <v>46.406400000000012</v>
      </c>
      <c r="AA278" s="7">
        <v>39048</v>
      </c>
      <c r="AB278">
        <v>77.099999999999994</v>
      </c>
      <c r="AC278" s="13"/>
      <c r="AD278" s="3">
        <f t="shared" si="42"/>
        <v>124.51649999999999</v>
      </c>
      <c r="AE278" s="7">
        <v>39078</v>
      </c>
      <c r="AF278">
        <v>102</v>
      </c>
      <c r="AG278" s="13"/>
      <c r="AH278" s="3">
        <f t="shared" si="43"/>
        <v>164.73</v>
      </c>
    </row>
    <row r="279" spans="2:34" x14ac:dyDescent="0.35">
      <c r="B279">
        <f t="shared" si="44"/>
        <v>2006</v>
      </c>
      <c r="C279" s="7">
        <v>38865</v>
      </c>
      <c r="D279">
        <v>54.9</v>
      </c>
      <c r="E279" s="13">
        <v>0</v>
      </c>
      <c r="F279" s="3">
        <f t="shared" si="36"/>
        <v>60.461300000000001</v>
      </c>
      <c r="G279" s="7">
        <v>38896</v>
      </c>
      <c r="H279">
        <v>43.5</v>
      </c>
      <c r="I279" s="13">
        <v>0.02</v>
      </c>
      <c r="J279" s="3">
        <f t="shared" si="37"/>
        <v>45.832500000000003</v>
      </c>
      <c r="K279" s="7">
        <v>38926</v>
      </c>
      <c r="L279">
        <v>32.200000000000003</v>
      </c>
      <c r="M279" s="13">
        <v>0</v>
      </c>
      <c r="N279" s="3">
        <f t="shared" si="38"/>
        <v>25.481400000000008</v>
      </c>
      <c r="O279" s="7">
        <v>38957</v>
      </c>
      <c r="P279">
        <v>11</v>
      </c>
      <c r="Q279" s="13">
        <v>0.22</v>
      </c>
      <c r="R279" s="3">
        <f t="shared" si="39"/>
        <v>28.410000000000004</v>
      </c>
      <c r="S279" s="7">
        <v>38988</v>
      </c>
      <c r="T279">
        <v>8.27</v>
      </c>
      <c r="U279" s="13">
        <v>0</v>
      </c>
      <c r="V279" s="3">
        <f t="shared" si="40"/>
        <v>-0.94600999999999935</v>
      </c>
      <c r="W279" s="7">
        <v>39018</v>
      </c>
      <c r="X279">
        <v>45.5</v>
      </c>
      <c r="Y279" s="13">
        <v>1.83</v>
      </c>
      <c r="Z279" s="3">
        <f t="shared" si="41"/>
        <v>312.97800000000001</v>
      </c>
      <c r="AA279" s="7">
        <v>39049</v>
      </c>
      <c r="AB279">
        <v>71.900000000000006</v>
      </c>
      <c r="AC279" s="13"/>
      <c r="AD279" s="3">
        <f t="shared" si="42"/>
        <v>116.11850000000001</v>
      </c>
      <c r="AE279" s="7">
        <v>39079</v>
      </c>
      <c r="AF279">
        <v>85.3</v>
      </c>
      <c r="AG279" s="13"/>
      <c r="AH279" s="3">
        <f t="shared" si="43"/>
        <v>137.7595</v>
      </c>
    </row>
    <row r="280" spans="2:34" x14ac:dyDescent="0.35">
      <c r="B280">
        <f t="shared" si="44"/>
        <v>2006</v>
      </c>
      <c r="C280" s="7">
        <v>38866</v>
      </c>
      <c r="D280">
        <v>49.9</v>
      </c>
      <c r="E280" s="13">
        <v>0</v>
      </c>
      <c r="F280" s="3">
        <f t="shared" si="36"/>
        <v>53.276299999999999</v>
      </c>
      <c r="G280" s="7">
        <v>38897</v>
      </c>
      <c r="H280">
        <v>44.2</v>
      </c>
      <c r="I280" s="13">
        <v>0.22</v>
      </c>
      <c r="J280" s="3">
        <f t="shared" si="37"/>
        <v>74.668400000000005</v>
      </c>
      <c r="K280" s="7">
        <v>38927</v>
      </c>
      <c r="L280">
        <v>89.3</v>
      </c>
      <c r="M280" s="13">
        <v>1.51</v>
      </c>
      <c r="N280" s="3">
        <f t="shared" si="38"/>
        <v>317.65059999999994</v>
      </c>
      <c r="O280" s="7">
        <v>38958</v>
      </c>
      <c r="P280">
        <v>10.6</v>
      </c>
      <c r="Q280" s="13">
        <v>0</v>
      </c>
      <c r="R280" s="3">
        <f t="shared" si="39"/>
        <v>-2.7778000000000009</v>
      </c>
      <c r="S280" s="7">
        <v>38989</v>
      </c>
      <c r="T280">
        <v>8.56</v>
      </c>
      <c r="U280" s="13">
        <v>0.55000000000000004</v>
      </c>
      <c r="V280" s="3">
        <f t="shared" si="40"/>
        <v>76.003220000000013</v>
      </c>
      <c r="W280" s="7">
        <v>39019</v>
      </c>
      <c r="X280">
        <v>280</v>
      </c>
      <c r="Y280" s="13">
        <v>0.27</v>
      </c>
      <c r="Z280" s="3">
        <f t="shared" si="41"/>
        <v>432.88049999999998</v>
      </c>
      <c r="AA280" s="7">
        <v>39050</v>
      </c>
      <c r="AB280">
        <v>66.5</v>
      </c>
      <c r="AC280" s="13"/>
      <c r="AD280" s="3">
        <f t="shared" si="42"/>
        <v>107.39749999999999</v>
      </c>
      <c r="AE280" s="7">
        <v>39080</v>
      </c>
      <c r="AF280">
        <v>69.400000000000006</v>
      </c>
      <c r="AG280" s="13"/>
      <c r="AH280" s="3">
        <f t="shared" si="43"/>
        <v>112.081</v>
      </c>
    </row>
    <row r="281" spans="2:34" x14ac:dyDescent="0.35">
      <c r="B281">
        <f t="shared" si="44"/>
        <v>2006</v>
      </c>
      <c r="C281" s="7">
        <v>38867</v>
      </c>
      <c r="D281">
        <v>45.6</v>
      </c>
      <c r="E281" s="13">
        <v>0</v>
      </c>
      <c r="F281" s="3">
        <f t="shared" si="36"/>
        <v>47.097200000000008</v>
      </c>
      <c r="G281" s="7">
        <v>38898</v>
      </c>
      <c r="H281">
        <v>47.4</v>
      </c>
      <c r="I281" s="13">
        <v>0.72</v>
      </c>
      <c r="J281" s="3">
        <f t="shared" si="37"/>
        <v>148.84179999999998</v>
      </c>
      <c r="K281" s="7">
        <v>38928</v>
      </c>
      <c r="L281">
        <v>87.3</v>
      </c>
      <c r="M281" s="13">
        <v>0.05</v>
      </c>
      <c r="N281" s="3">
        <f t="shared" si="38"/>
        <v>111.6176</v>
      </c>
      <c r="O281" s="7">
        <v>38959</v>
      </c>
      <c r="P281">
        <v>9.59</v>
      </c>
      <c r="Q281" s="13">
        <v>0</v>
      </c>
      <c r="R281" s="3">
        <f t="shared" si="39"/>
        <v>-4.2291700000000017</v>
      </c>
      <c r="S281" s="7">
        <v>38990</v>
      </c>
      <c r="T281">
        <v>10.5</v>
      </c>
      <c r="U281" s="13">
        <v>7.0000000000000007E-2</v>
      </c>
      <c r="V281" s="3">
        <f t="shared" si="40"/>
        <v>11.999000000000001</v>
      </c>
      <c r="W281" s="7">
        <v>39020</v>
      </c>
      <c r="X281">
        <v>246</v>
      </c>
      <c r="Y281" s="13">
        <v>0</v>
      </c>
      <c r="Z281" s="3">
        <f t="shared" si="41"/>
        <v>346.452</v>
      </c>
      <c r="AA281" s="7">
        <v>39051</v>
      </c>
      <c r="AB281">
        <v>63.1</v>
      </c>
      <c r="AC281" s="13"/>
      <c r="AD281" s="3">
        <f t="shared" si="42"/>
        <v>101.90650000000001</v>
      </c>
      <c r="AE281" s="7">
        <v>39081</v>
      </c>
      <c r="AF281">
        <v>58.2</v>
      </c>
      <c r="AG281" s="13"/>
      <c r="AH281" s="3">
        <f t="shared" si="43"/>
        <v>93.993000000000009</v>
      </c>
    </row>
    <row r="282" spans="2:34" x14ac:dyDescent="0.35">
      <c r="B282">
        <f t="shared" si="44"/>
        <v>2006</v>
      </c>
      <c r="C282" s="7">
        <v>38868</v>
      </c>
      <c r="D282">
        <v>42.1</v>
      </c>
      <c r="E282" s="13">
        <v>0</v>
      </c>
      <c r="F282" s="3">
        <f t="shared" si="36"/>
        <v>42.067700000000002</v>
      </c>
      <c r="G282" s="6"/>
      <c r="J282" s="3" t="str">
        <f t="shared" si="37"/>
        <v/>
      </c>
      <c r="K282" s="7">
        <v>38929</v>
      </c>
      <c r="L282">
        <v>64.2</v>
      </c>
      <c r="M282" s="13">
        <v>0</v>
      </c>
      <c r="N282" s="3">
        <f t="shared" si="38"/>
        <v>71.465400000000017</v>
      </c>
      <c r="O282" s="7">
        <v>38960</v>
      </c>
      <c r="P282">
        <v>8.48</v>
      </c>
      <c r="Q282" s="13">
        <v>0</v>
      </c>
      <c r="R282" s="3">
        <f t="shared" si="39"/>
        <v>-5.8242399999999996</v>
      </c>
      <c r="S282" s="6"/>
      <c r="V282" s="3" t="str">
        <f t="shared" si="40"/>
        <v/>
      </c>
      <c r="W282" s="7">
        <v>39021</v>
      </c>
      <c r="X282">
        <v>156</v>
      </c>
      <c r="Y282" s="13">
        <v>0.02</v>
      </c>
      <c r="Z282" s="3">
        <f t="shared" si="41"/>
        <v>219.90499999999997</v>
      </c>
      <c r="AA282" s="6"/>
      <c r="AD282" s="3" t="str">
        <f t="shared" si="42"/>
        <v/>
      </c>
      <c r="AE282" s="7">
        <v>39082</v>
      </c>
      <c r="AF282">
        <v>52.5</v>
      </c>
      <c r="AG282" s="13"/>
      <c r="AH282" s="3">
        <f t="shared" si="43"/>
        <v>84.787499999999994</v>
      </c>
    </row>
    <row r="283" spans="2:34" x14ac:dyDescent="0.35">
      <c r="B283">
        <f t="shared" si="44"/>
        <v>2007</v>
      </c>
      <c r="C283" s="7">
        <v>39203</v>
      </c>
      <c r="D283">
        <v>176</v>
      </c>
      <c r="E283" s="13">
        <v>0.04</v>
      </c>
      <c r="F283" s="3">
        <f t="shared" si="36"/>
        <v>240.048</v>
      </c>
      <c r="G283" s="7">
        <v>39234</v>
      </c>
      <c r="H283">
        <v>34.4</v>
      </c>
      <c r="I283" s="13">
        <v>0</v>
      </c>
      <c r="J283" s="3">
        <f t="shared" si="37"/>
        <v>29.972799999999999</v>
      </c>
      <c r="K283" s="7">
        <v>39264</v>
      </c>
      <c r="L283">
        <v>8.0399999999999991</v>
      </c>
      <c r="M283" s="13">
        <v>0</v>
      </c>
      <c r="N283" s="3">
        <f t="shared" si="38"/>
        <v>-9.2365200000000005</v>
      </c>
      <c r="O283" s="7">
        <v>39295</v>
      </c>
      <c r="P283">
        <v>6.6</v>
      </c>
      <c r="Q283" s="13">
        <v>0</v>
      </c>
      <c r="R283" s="3">
        <f t="shared" si="39"/>
        <v>-8.525800000000002</v>
      </c>
      <c r="S283" s="7">
        <v>39326</v>
      </c>
      <c r="T283">
        <v>4.53</v>
      </c>
      <c r="U283" s="13">
        <v>0.02</v>
      </c>
      <c r="V283" s="3">
        <f t="shared" si="40"/>
        <v>-3.5373899999999998</v>
      </c>
      <c r="W283" s="7">
        <v>39356</v>
      </c>
      <c r="X283">
        <v>3.13</v>
      </c>
      <c r="Y283" s="13">
        <v>0</v>
      </c>
      <c r="Z283" s="3">
        <f t="shared" si="41"/>
        <v>-2.5521899999999995</v>
      </c>
      <c r="AA283" s="7">
        <v>39387</v>
      </c>
      <c r="AB283">
        <v>11.8</v>
      </c>
      <c r="AC283" s="13"/>
      <c r="AD283" s="3">
        <f t="shared" si="42"/>
        <v>19.057000000000002</v>
      </c>
      <c r="AE283" s="7">
        <v>39417</v>
      </c>
      <c r="AF283">
        <v>59.9</v>
      </c>
      <c r="AG283" s="13"/>
      <c r="AH283" s="3">
        <f t="shared" si="43"/>
        <v>96.738500000000002</v>
      </c>
    </row>
    <row r="284" spans="2:34" x14ac:dyDescent="0.35">
      <c r="B284">
        <f t="shared" si="44"/>
        <v>2007</v>
      </c>
      <c r="C284" s="7">
        <v>39204</v>
      </c>
      <c r="D284">
        <v>158</v>
      </c>
      <c r="E284" s="13">
        <v>0</v>
      </c>
      <c r="F284" s="3">
        <f t="shared" si="36"/>
        <v>208.61600000000001</v>
      </c>
      <c r="G284" s="7">
        <v>39235</v>
      </c>
      <c r="H284">
        <v>32.799999999999997</v>
      </c>
      <c r="I284" s="13">
        <v>0</v>
      </c>
      <c r="J284" s="3">
        <f t="shared" si="37"/>
        <v>27.6736</v>
      </c>
      <c r="K284" s="7">
        <v>39265</v>
      </c>
      <c r="L284">
        <v>8.48</v>
      </c>
      <c r="M284" s="13">
        <v>0</v>
      </c>
      <c r="N284" s="3">
        <f t="shared" si="38"/>
        <v>-8.6042399999999972</v>
      </c>
      <c r="O284" s="7">
        <v>39296</v>
      </c>
      <c r="P284">
        <v>6.66</v>
      </c>
      <c r="Q284" s="13">
        <v>0</v>
      </c>
      <c r="R284" s="3">
        <f t="shared" si="39"/>
        <v>-8.4395800000000012</v>
      </c>
      <c r="S284" s="7">
        <v>39327</v>
      </c>
      <c r="T284">
        <v>3.88</v>
      </c>
      <c r="U284" s="13">
        <v>0</v>
      </c>
      <c r="V284" s="3">
        <f t="shared" si="40"/>
        <v>-7.2544399999999998</v>
      </c>
      <c r="W284" s="7">
        <v>39357</v>
      </c>
      <c r="X284">
        <v>2.93</v>
      </c>
      <c r="Y284" s="13">
        <v>0</v>
      </c>
      <c r="Z284" s="3">
        <f t="shared" si="41"/>
        <v>-2.8395899999999994</v>
      </c>
      <c r="AA284" s="7">
        <v>39388</v>
      </c>
      <c r="AB284">
        <v>11.5</v>
      </c>
      <c r="AC284" s="13"/>
      <c r="AD284" s="3">
        <f t="shared" si="42"/>
        <v>18.572500000000002</v>
      </c>
      <c r="AE284" s="7">
        <v>39418</v>
      </c>
      <c r="AF284">
        <v>49.5</v>
      </c>
      <c r="AG284" s="13"/>
      <c r="AH284" s="3">
        <f t="shared" si="43"/>
        <v>79.942499999999995</v>
      </c>
    </row>
    <row r="285" spans="2:34" x14ac:dyDescent="0.35">
      <c r="B285">
        <f t="shared" si="44"/>
        <v>2007</v>
      </c>
      <c r="C285" s="7">
        <v>39205</v>
      </c>
      <c r="D285">
        <v>132</v>
      </c>
      <c r="E285" s="13">
        <v>0</v>
      </c>
      <c r="F285" s="3">
        <f t="shared" si="36"/>
        <v>171.25399999999999</v>
      </c>
      <c r="G285" s="7">
        <v>39236</v>
      </c>
      <c r="H285">
        <v>30.6</v>
      </c>
      <c r="I285" s="13">
        <v>0.17</v>
      </c>
      <c r="J285" s="3">
        <f t="shared" si="37"/>
        <v>48.167700000000004</v>
      </c>
      <c r="K285" s="7">
        <v>39266</v>
      </c>
      <c r="L285">
        <v>12.5</v>
      </c>
      <c r="M285" s="13">
        <v>0</v>
      </c>
      <c r="N285" s="3">
        <f t="shared" si="38"/>
        <v>-2.827499999999997</v>
      </c>
      <c r="O285" s="7">
        <v>39297</v>
      </c>
      <c r="P285">
        <v>6.44</v>
      </c>
      <c r="Q285" s="13">
        <v>0</v>
      </c>
      <c r="R285" s="3">
        <f t="shared" si="39"/>
        <v>-8.7557200000000002</v>
      </c>
      <c r="S285" s="7">
        <v>39328</v>
      </c>
      <c r="T285">
        <v>3.61</v>
      </c>
      <c r="U285" s="13">
        <v>0</v>
      </c>
      <c r="V285" s="3">
        <f t="shared" si="40"/>
        <v>-7.6424300000000001</v>
      </c>
      <c r="W285" s="7">
        <v>39358</v>
      </c>
      <c r="X285">
        <v>2.86</v>
      </c>
      <c r="Y285" s="13">
        <v>0</v>
      </c>
      <c r="Z285" s="3">
        <f t="shared" si="41"/>
        <v>-2.9401799999999998</v>
      </c>
      <c r="AA285" s="7">
        <v>39389</v>
      </c>
      <c r="AB285">
        <v>23.9</v>
      </c>
      <c r="AC285" s="13"/>
      <c r="AD285" s="3">
        <f t="shared" si="42"/>
        <v>38.598499999999994</v>
      </c>
      <c r="AE285" s="7">
        <v>39419</v>
      </c>
      <c r="AF285">
        <v>55.9</v>
      </c>
      <c r="AG285" s="13"/>
      <c r="AH285" s="3">
        <f t="shared" si="43"/>
        <v>90.278499999999994</v>
      </c>
    </row>
    <row r="286" spans="2:34" x14ac:dyDescent="0.35">
      <c r="B286">
        <f t="shared" si="44"/>
        <v>2007</v>
      </c>
      <c r="C286" s="7">
        <v>39206</v>
      </c>
      <c r="D286">
        <v>110</v>
      </c>
      <c r="E286" s="13">
        <v>0.06</v>
      </c>
      <c r="F286" s="3">
        <f t="shared" si="36"/>
        <v>147.98899999999998</v>
      </c>
      <c r="G286" s="7">
        <v>39237</v>
      </c>
      <c r="H286">
        <v>31.6</v>
      </c>
      <c r="I286" s="13">
        <v>0.56999999999999995</v>
      </c>
      <c r="J286" s="3">
        <f t="shared" si="37"/>
        <v>105.26469999999999</v>
      </c>
      <c r="K286" s="7">
        <v>39267</v>
      </c>
      <c r="L286">
        <v>24.8</v>
      </c>
      <c r="M286" s="13">
        <v>7.0000000000000007E-2</v>
      </c>
      <c r="N286" s="3">
        <f t="shared" si="38"/>
        <v>24.588100000000001</v>
      </c>
      <c r="O286" s="7">
        <v>39298</v>
      </c>
      <c r="P286">
        <v>9.61</v>
      </c>
      <c r="Q286" s="13">
        <v>0.71</v>
      </c>
      <c r="R286" s="3">
        <f t="shared" si="39"/>
        <v>94.596069999999997</v>
      </c>
      <c r="S286" s="7">
        <v>39329</v>
      </c>
      <c r="T286">
        <v>3.41</v>
      </c>
      <c r="U286" s="13">
        <v>0</v>
      </c>
      <c r="V286" s="3">
        <f t="shared" si="40"/>
        <v>-7.9298299999999999</v>
      </c>
      <c r="W286" s="7">
        <v>39359</v>
      </c>
      <c r="X286">
        <v>2.9</v>
      </c>
      <c r="Y286" s="13">
        <v>0</v>
      </c>
      <c r="Z286" s="3">
        <f t="shared" si="41"/>
        <v>-2.8826999999999998</v>
      </c>
      <c r="AA286" s="7">
        <v>39390</v>
      </c>
      <c r="AB286">
        <v>165</v>
      </c>
      <c r="AC286" s="13"/>
      <c r="AD286" s="3">
        <f t="shared" si="42"/>
        <v>266.47500000000002</v>
      </c>
      <c r="AE286" s="7">
        <v>39420</v>
      </c>
      <c r="AF286">
        <v>53</v>
      </c>
      <c r="AG286" s="13"/>
      <c r="AH286" s="3">
        <f t="shared" si="43"/>
        <v>85.594999999999999</v>
      </c>
    </row>
    <row r="287" spans="2:34" x14ac:dyDescent="0.35">
      <c r="B287">
        <f t="shared" si="44"/>
        <v>2007</v>
      </c>
      <c r="C287" s="7">
        <v>39207</v>
      </c>
      <c r="D287">
        <v>95.6</v>
      </c>
      <c r="E287" s="13">
        <v>0</v>
      </c>
      <c r="F287" s="3">
        <f t="shared" si="36"/>
        <v>118.94719999999998</v>
      </c>
      <c r="G287" s="7">
        <v>39238</v>
      </c>
      <c r="H287">
        <v>59.8</v>
      </c>
      <c r="I287" s="13">
        <v>0.85</v>
      </c>
      <c r="J287" s="3">
        <f t="shared" si="37"/>
        <v>184.7501</v>
      </c>
      <c r="K287" s="7">
        <v>39268</v>
      </c>
      <c r="L287">
        <v>18.5</v>
      </c>
      <c r="M287" s="13">
        <v>0.43</v>
      </c>
      <c r="N287" s="3">
        <f t="shared" si="38"/>
        <v>65.629000000000005</v>
      </c>
      <c r="O287" s="7">
        <v>39299</v>
      </c>
      <c r="P287">
        <v>7.5</v>
      </c>
      <c r="Q287" s="13">
        <v>0</v>
      </c>
      <c r="R287" s="3">
        <f t="shared" si="39"/>
        <v>-7.2325000000000017</v>
      </c>
      <c r="S287" s="7">
        <v>39330</v>
      </c>
      <c r="T287">
        <v>3.2</v>
      </c>
      <c r="U287" s="13">
        <v>0</v>
      </c>
      <c r="V287" s="3">
        <f t="shared" si="40"/>
        <v>-8.2316000000000003</v>
      </c>
      <c r="W287" s="7">
        <v>39360</v>
      </c>
      <c r="X287">
        <v>2.72</v>
      </c>
      <c r="Y287" s="13">
        <v>0</v>
      </c>
      <c r="Z287" s="3">
        <f t="shared" si="41"/>
        <v>-3.1413599999999993</v>
      </c>
      <c r="AA287" s="7">
        <v>39391</v>
      </c>
      <c r="AB287">
        <v>160</v>
      </c>
      <c r="AC287" s="13"/>
      <c r="AD287" s="3">
        <f t="shared" si="42"/>
        <v>258.39999999999998</v>
      </c>
      <c r="AE287" s="7">
        <v>39421</v>
      </c>
      <c r="AF287">
        <v>47.7</v>
      </c>
      <c r="AG287" s="13"/>
      <c r="AH287" s="3">
        <f t="shared" si="43"/>
        <v>77.035499999999999</v>
      </c>
    </row>
    <row r="288" spans="2:34" x14ac:dyDescent="0.35">
      <c r="B288">
        <f t="shared" si="44"/>
        <v>2007</v>
      </c>
      <c r="C288" s="7">
        <v>39208</v>
      </c>
      <c r="D288">
        <v>87.1</v>
      </c>
      <c r="E288" s="13">
        <v>0</v>
      </c>
      <c r="F288" s="3">
        <f t="shared" si="36"/>
        <v>106.73269999999999</v>
      </c>
      <c r="G288" s="7">
        <v>39239</v>
      </c>
      <c r="H288">
        <v>60.7</v>
      </c>
      <c r="I288" s="13">
        <v>0</v>
      </c>
      <c r="J288" s="3">
        <f t="shared" si="37"/>
        <v>67.765900000000016</v>
      </c>
      <c r="K288" s="7">
        <v>39269</v>
      </c>
      <c r="L288">
        <v>15</v>
      </c>
      <c r="M288" s="13">
        <v>0.65</v>
      </c>
      <c r="N288" s="3">
        <f t="shared" si="38"/>
        <v>91.212500000000006</v>
      </c>
      <c r="O288" s="7">
        <v>39300</v>
      </c>
      <c r="P288">
        <v>7.08</v>
      </c>
      <c r="Q288" s="13">
        <v>7.0000000000000007E-2</v>
      </c>
      <c r="R288" s="3">
        <f t="shared" si="39"/>
        <v>1.9044600000000003</v>
      </c>
      <c r="S288" s="7">
        <v>39331</v>
      </c>
      <c r="T288">
        <v>2.97</v>
      </c>
      <c r="U288" s="13">
        <v>0</v>
      </c>
      <c r="V288" s="3">
        <f t="shared" si="40"/>
        <v>-8.5621100000000006</v>
      </c>
      <c r="W288" s="7">
        <v>39361</v>
      </c>
      <c r="X288">
        <v>2.68</v>
      </c>
      <c r="Y288" s="13">
        <v>0</v>
      </c>
      <c r="Z288" s="3">
        <f t="shared" si="41"/>
        <v>-3.1988399999999992</v>
      </c>
      <c r="AA288" s="7">
        <v>39392</v>
      </c>
      <c r="AB288">
        <v>122</v>
      </c>
      <c r="AC288" s="13"/>
      <c r="AD288" s="3">
        <f t="shared" si="42"/>
        <v>197.03</v>
      </c>
      <c r="AE288" s="7">
        <v>39422</v>
      </c>
      <c r="AF288">
        <v>41.7</v>
      </c>
      <c r="AG288" s="13"/>
      <c r="AH288" s="3">
        <f t="shared" si="43"/>
        <v>67.345500000000001</v>
      </c>
    </row>
    <row r="289" spans="2:34" x14ac:dyDescent="0.35">
      <c r="B289">
        <f t="shared" si="44"/>
        <v>2007</v>
      </c>
      <c r="C289" s="7">
        <v>39209</v>
      </c>
      <c r="D289">
        <v>78.3</v>
      </c>
      <c r="E289" s="13">
        <v>0</v>
      </c>
      <c r="F289" s="3">
        <f t="shared" si="36"/>
        <v>94.087099999999992</v>
      </c>
      <c r="G289" s="7">
        <v>39240</v>
      </c>
      <c r="H289">
        <v>54.8</v>
      </c>
      <c r="I289" s="13">
        <v>0</v>
      </c>
      <c r="J289" s="3">
        <f t="shared" si="37"/>
        <v>59.287600000000005</v>
      </c>
      <c r="K289" s="7">
        <v>39270</v>
      </c>
      <c r="L289">
        <v>12</v>
      </c>
      <c r="M289" s="13">
        <v>0.18</v>
      </c>
      <c r="N289" s="3">
        <f t="shared" si="38"/>
        <v>21.500999999999998</v>
      </c>
      <c r="O289" s="7">
        <v>39301</v>
      </c>
      <c r="P289">
        <v>7.36</v>
      </c>
      <c r="Q289" s="13">
        <v>0.68</v>
      </c>
      <c r="R289" s="3">
        <f t="shared" si="39"/>
        <v>87.188320000000019</v>
      </c>
      <c r="S289" s="7">
        <v>39332</v>
      </c>
      <c r="T289">
        <v>2.89</v>
      </c>
      <c r="U289" s="13">
        <v>0</v>
      </c>
      <c r="V289" s="3">
        <f t="shared" si="40"/>
        <v>-8.6770700000000005</v>
      </c>
      <c r="W289" s="7">
        <v>39362</v>
      </c>
      <c r="X289">
        <v>2.82</v>
      </c>
      <c r="Y289" s="13">
        <v>0.18</v>
      </c>
      <c r="Z289" s="3">
        <f t="shared" si="41"/>
        <v>22.049339999999997</v>
      </c>
      <c r="AA289" s="7">
        <v>39393</v>
      </c>
      <c r="AB289">
        <v>139</v>
      </c>
      <c r="AC289" s="13"/>
      <c r="AD289" s="3">
        <f t="shared" si="42"/>
        <v>224.48499999999999</v>
      </c>
      <c r="AE289" s="7">
        <v>39423</v>
      </c>
      <c r="AF289">
        <v>37.4</v>
      </c>
      <c r="AG289" s="13"/>
      <c r="AH289" s="3">
        <f t="shared" si="43"/>
        <v>60.400999999999996</v>
      </c>
    </row>
    <row r="290" spans="2:34" x14ac:dyDescent="0.35">
      <c r="B290">
        <f t="shared" si="44"/>
        <v>2007</v>
      </c>
      <c r="C290" s="7">
        <v>39210</v>
      </c>
      <c r="D290">
        <v>70.900000000000006</v>
      </c>
      <c r="E290" s="13">
        <v>0</v>
      </c>
      <c r="F290" s="3">
        <f t="shared" si="36"/>
        <v>83.453300000000013</v>
      </c>
      <c r="G290" s="7">
        <v>39241</v>
      </c>
      <c r="H290">
        <v>44.5</v>
      </c>
      <c r="I290" s="13">
        <v>0</v>
      </c>
      <c r="J290" s="3">
        <f t="shared" si="37"/>
        <v>44.486499999999999</v>
      </c>
      <c r="K290" s="7">
        <v>39271</v>
      </c>
      <c r="L290">
        <v>9.0299999999999994</v>
      </c>
      <c r="M290" s="13">
        <v>0.04</v>
      </c>
      <c r="N290" s="3">
        <f t="shared" si="38"/>
        <v>-2.2478899999999991</v>
      </c>
      <c r="O290" s="7">
        <v>39302</v>
      </c>
      <c r="P290">
        <v>8.3800000000000008</v>
      </c>
      <c r="Q290" s="13">
        <v>0.48</v>
      </c>
      <c r="R290" s="3">
        <f t="shared" si="39"/>
        <v>60.824060000000003</v>
      </c>
      <c r="S290" s="7">
        <v>39333</v>
      </c>
      <c r="T290">
        <v>2.94</v>
      </c>
      <c r="U290" s="13">
        <v>0</v>
      </c>
      <c r="V290" s="3">
        <f t="shared" si="40"/>
        <v>-8.6052199999999992</v>
      </c>
      <c r="W290" s="7">
        <v>39363</v>
      </c>
      <c r="X290">
        <v>2.71</v>
      </c>
      <c r="Y290" s="13">
        <v>0.06</v>
      </c>
      <c r="Z290" s="3">
        <f t="shared" si="41"/>
        <v>5.1932700000000001</v>
      </c>
      <c r="AA290" s="7">
        <v>39394</v>
      </c>
      <c r="AB290">
        <v>112</v>
      </c>
      <c r="AC290" s="13"/>
      <c r="AD290" s="3">
        <f t="shared" si="42"/>
        <v>180.88</v>
      </c>
      <c r="AE290" s="7">
        <v>39424</v>
      </c>
      <c r="AF290">
        <v>35.799999999999997</v>
      </c>
      <c r="AG290" s="13"/>
      <c r="AH290" s="3">
        <f t="shared" si="43"/>
        <v>57.816999999999993</v>
      </c>
    </row>
    <row r="291" spans="2:34" x14ac:dyDescent="0.35">
      <c r="B291">
        <f t="shared" si="44"/>
        <v>2007</v>
      </c>
      <c r="C291" s="7">
        <v>39211</v>
      </c>
      <c r="D291">
        <v>64.7</v>
      </c>
      <c r="E291" s="13">
        <v>0</v>
      </c>
      <c r="F291" s="3">
        <f t="shared" si="36"/>
        <v>74.543900000000008</v>
      </c>
      <c r="G291" s="7">
        <v>39242</v>
      </c>
      <c r="H291">
        <v>37.299999999999997</v>
      </c>
      <c r="I291" s="13">
        <v>0</v>
      </c>
      <c r="J291" s="3">
        <f t="shared" si="37"/>
        <v>34.140099999999997</v>
      </c>
      <c r="K291" s="7">
        <v>39272</v>
      </c>
      <c r="L291">
        <v>7.57</v>
      </c>
      <c r="M291" s="13">
        <v>0</v>
      </c>
      <c r="N291" s="3">
        <f t="shared" si="38"/>
        <v>-9.9119099999999989</v>
      </c>
      <c r="O291" s="7">
        <v>39303</v>
      </c>
      <c r="P291">
        <v>9.4600000000000009</v>
      </c>
      <c r="Q291" s="13">
        <v>0</v>
      </c>
      <c r="R291" s="3">
        <f t="shared" si="39"/>
        <v>-4.4159799999999994</v>
      </c>
      <c r="S291" s="7">
        <v>39334</v>
      </c>
      <c r="T291">
        <v>3.11</v>
      </c>
      <c r="U291" s="13">
        <v>0</v>
      </c>
      <c r="V291" s="3">
        <f t="shared" si="40"/>
        <v>-8.3609299999999998</v>
      </c>
      <c r="W291" s="7">
        <v>39364</v>
      </c>
      <c r="X291">
        <v>2.72</v>
      </c>
      <c r="Y291" s="13">
        <v>0.02</v>
      </c>
      <c r="Z291" s="3">
        <f t="shared" si="41"/>
        <v>-0.35835999999999935</v>
      </c>
      <c r="AA291" s="7">
        <v>39395</v>
      </c>
      <c r="AB291">
        <v>84</v>
      </c>
      <c r="AC291" s="13"/>
      <c r="AD291" s="3">
        <f t="shared" si="42"/>
        <v>135.66</v>
      </c>
      <c r="AE291" s="7">
        <v>39425</v>
      </c>
      <c r="AF291">
        <v>33.799999999999997</v>
      </c>
      <c r="AG291" s="13"/>
      <c r="AH291" s="3">
        <f t="shared" si="43"/>
        <v>54.586999999999996</v>
      </c>
    </row>
    <row r="292" spans="2:34" x14ac:dyDescent="0.35">
      <c r="B292">
        <f t="shared" si="44"/>
        <v>2007</v>
      </c>
      <c r="C292" s="7">
        <v>39212</v>
      </c>
      <c r="D292">
        <v>59.1</v>
      </c>
      <c r="E292" s="13">
        <v>0.15</v>
      </c>
      <c r="F292" s="3">
        <f t="shared" si="36"/>
        <v>87.369200000000006</v>
      </c>
      <c r="G292" s="7">
        <v>39243</v>
      </c>
      <c r="H292">
        <v>32.299999999999997</v>
      </c>
      <c r="I292" s="13">
        <v>0</v>
      </c>
      <c r="J292" s="3">
        <f t="shared" si="37"/>
        <v>26.955099999999995</v>
      </c>
      <c r="K292" s="7">
        <v>39273</v>
      </c>
      <c r="L292">
        <v>7.02</v>
      </c>
      <c r="M292" s="13">
        <v>0</v>
      </c>
      <c r="N292" s="3">
        <f t="shared" si="38"/>
        <v>-10.702259999999999</v>
      </c>
      <c r="O292" s="7">
        <v>39304</v>
      </c>
      <c r="P292">
        <v>6.78</v>
      </c>
      <c r="Q292" s="13">
        <v>0</v>
      </c>
      <c r="R292" s="3">
        <f t="shared" si="39"/>
        <v>-8.2671400000000013</v>
      </c>
      <c r="S292" s="7">
        <v>39335</v>
      </c>
      <c r="T292">
        <v>3.91</v>
      </c>
      <c r="U292" s="13">
        <v>1.1399999999999999</v>
      </c>
      <c r="V292" s="3">
        <f t="shared" si="40"/>
        <v>151.41966999999997</v>
      </c>
      <c r="W292" s="7">
        <v>39365</v>
      </c>
      <c r="X292">
        <v>2.75</v>
      </c>
      <c r="Y292" s="13">
        <v>0</v>
      </c>
      <c r="Z292" s="3">
        <f t="shared" si="41"/>
        <v>-3.0982499999999997</v>
      </c>
      <c r="AA292" s="7">
        <v>39396</v>
      </c>
      <c r="AB292">
        <v>64</v>
      </c>
      <c r="AC292" s="13"/>
      <c r="AD292" s="3">
        <f t="shared" si="42"/>
        <v>103.36</v>
      </c>
      <c r="AE292" s="7">
        <v>39426</v>
      </c>
      <c r="AF292">
        <v>32.9</v>
      </c>
      <c r="AG292" s="13"/>
      <c r="AH292" s="3">
        <f t="shared" si="43"/>
        <v>53.133499999999998</v>
      </c>
    </row>
    <row r="293" spans="2:34" x14ac:dyDescent="0.35">
      <c r="B293">
        <f t="shared" si="44"/>
        <v>2007</v>
      </c>
      <c r="C293" s="7">
        <v>39213</v>
      </c>
      <c r="D293">
        <v>55.5</v>
      </c>
      <c r="E293" s="13">
        <v>0</v>
      </c>
      <c r="F293" s="3">
        <f t="shared" si="36"/>
        <v>61.323500000000003</v>
      </c>
      <c r="G293" s="7">
        <v>39244</v>
      </c>
      <c r="H293">
        <v>26.4</v>
      </c>
      <c r="I293" s="13">
        <v>0.04</v>
      </c>
      <c r="J293" s="3">
        <f t="shared" si="37"/>
        <v>24.042799999999996</v>
      </c>
      <c r="K293" s="7">
        <v>39274</v>
      </c>
      <c r="L293">
        <v>6.72</v>
      </c>
      <c r="M293" s="13">
        <v>7.0000000000000007E-2</v>
      </c>
      <c r="N293" s="3">
        <f t="shared" si="38"/>
        <v>-1.3928599999999989</v>
      </c>
      <c r="O293" s="7">
        <v>39305</v>
      </c>
      <c r="P293">
        <v>6</v>
      </c>
      <c r="Q293" s="13">
        <v>0</v>
      </c>
      <c r="R293" s="3">
        <f t="shared" si="39"/>
        <v>-9.3880000000000017</v>
      </c>
      <c r="S293" s="7">
        <v>39336</v>
      </c>
      <c r="T293">
        <v>4.62</v>
      </c>
      <c r="U293" s="13">
        <v>0.92</v>
      </c>
      <c r="V293" s="3">
        <f t="shared" si="40"/>
        <v>121.82694000000001</v>
      </c>
      <c r="W293" s="7">
        <v>39366</v>
      </c>
      <c r="X293">
        <v>2.83</v>
      </c>
      <c r="Y293" s="13">
        <v>2.1800000000000002</v>
      </c>
      <c r="Z293" s="3">
        <f t="shared" si="41"/>
        <v>300.36371000000003</v>
      </c>
      <c r="AA293" s="7">
        <v>39397</v>
      </c>
      <c r="AB293">
        <v>51.3</v>
      </c>
      <c r="AC293" s="13"/>
      <c r="AD293" s="3">
        <f t="shared" si="42"/>
        <v>82.849499999999992</v>
      </c>
      <c r="AE293" s="7">
        <v>39427</v>
      </c>
      <c r="AF293">
        <v>31.9</v>
      </c>
      <c r="AG293" s="13"/>
      <c r="AH293" s="3">
        <f t="shared" si="43"/>
        <v>51.518499999999996</v>
      </c>
    </row>
    <row r="294" spans="2:34" x14ac:dyDescent="0.35">
      <c r="B294">
        <f t="shared" si="44"/>
        <v>2007</v>
      </c>
      <c r="C294" s="7">
        <v>39214</v>
      </c>
      <c r="D294">
        <v>54</v>
      </c>
      <c r="E294" s="13">
        <v>0</v>
      </c>
      <c r="F294" s="3">
        <f t="shared" si="36"/>
        <v>59.167999999999999</v>
      </c>
      <c r="G294" s="7">
        <v>39245</v>
      </c>
      <c r="H294">
        <v>23.5</v>
      </c>
      <c r="I294" s="13">
        <v>0</v>
      </c>
      <c r="J294" s="3">
        <f t="shared" si="37"/>
        <v>14.3095</v>
      </c>
      <c r="K294" s="7">
        <v>39275</v>
      </c>
      <c r="L294">
        <v>7.38</v>
      </c>
      <c r="M294" s="13">
        <v>0.28999999999999998</v>
      </c>
      <c r="N294" s="3">
        <f t="shared" si="38"/>
        <v>30.168559999999999</v>
      </c>
      <c r="O294" s="7">
        <v>39306</v>
      </c>
      <c r="P294">
        <v>6.15</v>
      </c>
      <c r="Q294" s="13">
        <v>0</v>
      </c>
      <c r="R294" s="3">
        <f t="shared" si="39"/>
        <v>-9.1724500000000013</v>
      </c>
      <c r="S294" s="7">
        <v>39337</v>
      </c>
      <c r="T294">
        <v>7.72</v>
      </c>
      <c r="U294" s="13">
        <v>0.55000000000000004</v>
      </c>
      <c r="V294" s="3">
        <f t="shared" si="40"/>
        <v>74.796140000000008</v>
      </c>
      <c r="W294" s="7">
        <v>39367</v>
      </c>
      <c r="X294">
        <v>15.9</v>
      </c>
      <c r="Y294" s="13">
        <v>0.15</v>
      </c>
      <c r="Z294" s="3">
        <f t="shared" si="41"/>
        <v>36.6708</v>
      </c>
      <c r="AA294" s="7">
        <v>39398</v>
      </c>
      <c r="AB294">
        <v>39.4</v>
      </c>
      <c r="AC294" s="13"/>
      <c r="AD294" s="3">
        <f t="shared" si="42"/>
        <v>63.631</v>
      </c>
      <c r="AE294" s="7">
        <v>39428</v>
      </c>
      <c r="AF294">
        <v>32.1</v>
      </c>
      <c r="AG294" s="13"/>
      <c r="AH294" s="3">
        <f t="shared" si="43"/>
        <v>51.841500000000003</v>
      </c>
    </row>
    <row r="295" spans="2:34" x14ac:dyDescent="0.35">
      <c r="B295">
        <f t="shared" si="44"/>
        <v>2007</v>
      </c>
      <c r="C295" s="7">
        <v>39215</v>
      </c>
      <c r="D295">
        <v>49.4</v>
      </c>
      <c r="E295" s="13">
        <v>0</v>
      </c>
      <c r="F295" s="3">
        <f t="shared" si="36"/>
        <v>52.557800000000007</v>
      </c>
      <c r="G295" s="7">
        <v>39246</v>
      </c>
      <c r="H295">
        <v>20.9</v>
      </c>
      <c r="I295" s="13">
        <v>0</v>
      </c>
      <c r="J295" s="3">
        <f t="shared" si="37"/>
        <v>10.5733</v>
      </c>
      <c r="K295" s="7">
        <v>39276</v>
      </c>
      <c r="L295">
        <v>6.96</v>
      </c>
      <c r="M295" s="13">
        <v>0.04</v>
      </c>
      <c r="N295" s="3">
        <f t="shared" si="38"/>
        <v>-5.2224799999999982</v>
      </c>
      <c r="O295" s="7">
        <v>39307</v>
      </c>
      <c r="P295">
        <v>6.28</v>
      </c>
      <c r="Q295" s="13">
        <v>0.48</v>
      </c>
      <c r="R295" s="3">
        <f t="shared" si="39"/>
        <v>57.806359999999998</v>
      </c>
      <c r="S295" s="7">
        <v>39338</v>
      </c>
      <c r="T295">
        <v>3.81</v>
      </c>
      <c r="U295" s="13">
        <v>0</v>
      </c>
      <c r="V295" s="3">
        <f t="shared" si="40"/>
        <v>-7.3550300000000002</v>
      </c>
      <c r="W295" s="7">
        <v>39368</v>
      </c>
      <c r="X295">
        <v>23.6</v>
      </c>
      <c r="Y295" s="13">
        <v>3.5000000000000003E-2</v>
      </c>
      <c r="Z295" s="3">
        <f t="shared" si="41"/>
        <v>31.733450000000005</v>
      </c>
      <c r="AA295" s="7">
        <v>39399</v>
      </c>
      <c r="AB295">
        <v>36.6</v>
      </c>
      <c r="AC295" s="13"/>
      <c r="AD295" s="3">
        <f t="shared" si="42"/>
        <v>59.109000000000002</v>
      </c>
      <c r="AE295" s="7">
        <v>39429</v>
      </c>
      <c r="AF295">
        <v>30.6</v>
      </c>
      <c r="AG295" s="13"/>
      <c r="AH295" s="3">
        <f t="shared" si="43"/>
        <v>49.419000000000004</v>
      </c>
    </row>
    <row r="296" spans="2:34" x14ac:dyDescent="0.35">
      <c r="B296">
        <f t="shared" si="44"/>
        <v>2007</v>
      </c>
      <c r="C296" s="7">
        <v>39216</v>
      </c>
      <c r="D296">
        <v>45</v>
      </c>
      <c r="E296" s="13">
        <v>0</v>
      </c>
      <c r="F296" s="3">
        <f t="shared" si="36"/>
        <v>46.235000000000007</v>
      </c>
      <c r="G296" s="7">
        <v>39247</v>
      </c>
      <c r="H296">
        <v>18.3</v>
      </c>
      <c r="I296" s="13">
        <v>0</v>
      </c>
      <c r="J296" s="3">
        <f t="shared" si="37"/>
        <v>6.8370999999999995</v>
      </c>
      <c r="K296" s="7">
        <v>39277</v>
      </c>
      <c r="L296">
        <v>6.34</v>
      </c>
      <c r="M296" s="13">
        <v>0</v>
      </c>
      <c r="N296" s="3">
        <f t="shared" si="38"/>
        <v>-11.679419999999999</v>
      </c>
      <c r="O296" s="7">
        <v>39308</v>
      </c>
      <c r="P296">
        <v>6.21</v>
      </c>
      <c r="Q296" s="13">
        <v>0.02</v>
      </c>
      <c r="R296" s="3">
        <f t="shared" si="39"/>
        <v>-6.303230000000001</v>
      </c>
      <c r="S296" s="7">
        <v>39339</v>
      </c>
      <c r="T296">
        <v>2.81</v>
      </c>
      <c r="U296" s="13">
        <v>0</v>
      </c>
      <c r="V296" s="3">
        <f t="shared" si="40"/>
        <v>-8.7920300000000005</v>
      </c>
      <c r="W296" s="7">
        <v>39369</v>
      </c>
      <c r="X296">
        <v>22.9</v>
      </c>
      <c r="Y296" s="13">
        <v>0</v>
      </c>
      <c r="Z296" s="3">
        <f t="shared" si="41"/>
        <v>25.857299999999999</v>
      </c>
      <c r="AA296" s="7">
        <v>39400</v>
      </c>
      <c r="AB296">
        <v>33.799999999999997</v>
      </c>
      <c r="AC296" s="13"/>
      <c r="AD296" s="3">
        <f t="shared" si="42"/>
        <v>54.586999999999996</v>
      </c>
      <c r="AE296" s="7">
        <v>39430</v>
      </c>
      <c r="AF296">
        <v>30.3</v>
      </c>
      <c r="AG296" s="13"/>
      <c r="AH296" s="3">
        <f t="shared" si="43"/>
        <v>48.9345</v>
      </c>
    </row>
    <row r="297" spans="2:34" x14ac:dyDescent="0.35">
      <c r="B297">
        <f t="shared" si="44"/>
        <v>2007</v>
      </c>
      <c r="C297" s="7">
        <v>39217</v>
      </c>
      <c r="D297">
        <v>42.7</v>
      </c>
      <c r="E297" s="13">
        <v>0.17</v>
      </c>
      <c r="F297" s="3">
        <f t="shared" si="36"/>
        <v>66.585400000000007</v>
      </c>
      <c r="G297" s="7">
        <v>39248</v>
      </c>
      <c r="H297">
        <v>17.100000000000001</v>
      </c>
      <c r="I297" s="13">
        <v>0</v>
      </c>
      <c r="J297" s="3">
        <f t="shared" si="37"/>
        <v>5.1127000000000038</v>
      </c>
      <c r="K297" s="7">
        <v>39278</v>
      </c>
      <c r="L297">
        <v>6.32</v>
      </c>
      <c r="M297" s="13">
        <v>0</v>
      </c>
      <c r="N297" s="3">
        <f t="shared" si="38"/>
        <v>-11.708159999999998</v>
      </c>
      <c r="O297" s="7">
        <v>39309</v>
      </c>
      <c r="P297">
        <v>5.79</v>
      </c>
      <c r="Q297" s="13">
        <v>0.03</v>
      </c>
      <c r="R297" s="3">
        <f t="shared" si="39"/>
        <v>-5.515270000000001</v>
      </c>
      <c r="S297" s="7">
        <v>39340</v>
      </c>
      <c r="T297">
        <v>2.81</v>
      </c>
      <c r="U297" s="13">
        <v>0</v>
      </c>
      <c r="V297" s="3">
        <f t="shared" si="40"/>
        <v>-8.7920300000000005</v>
      </c>
      <c r="W297" s="7">
        <v>39370</v>
      </c>
      <c r="X297">
        <v>18.899999999999999</v>
      </c>
      <c r="Y297" s="13">
        <v>0</v>
      </c>
      <c r="Z297" s="3">
        <f t="shared" si="41"/>
        <v>20.109299999999998</v>
      </c>
      <c r="AA297" s="7">
        <v>39401</v>
      </c>
      <c r="AB297">
        <v>32</v>
      </c>
      <c r="AC297" s="13"/>
      <c r="AD297" s="3">
        <f t="shared" si="42"/>
        <v>51.68</v>
      </c>
      <c r="AE297" s="7">
        <v>39431</v>
      </c>
      <c r="AF297">
        <v>29.3</v>
      </c>
      <c r="AG297" s="13"/>
      <c r="AH297" s="3">
        <f t="shared" si="43"/>
        <v>47.319499999999998</v>
      </c>
    </row>
    <row r="298" spans="2:34" x14ac:dyDescent="0.35">
      <c r="B298">
        <f t="shared" si="44"/>
        <v>2007</v>
      </c>
      <c r="C298" s="7">
        <v>39218</v>
      </c>
      <c r="D298">
        <v>54.1</v>
      </c>
      <c r="E298" s="13">
        <v>0.28000000000000003</v>
      </c>
      <c r="F298" s="3">
        <f t="shared" si="36"/>
        <v>98.273700000000019</v>
      </c>
      <c r="G298" s="7">
        <v>39249</v>
      </c>
      <c r="H298">
        <v>14.9</v>
      </c>
      <c r="I298" s="13">
        <v>0</v>
      </c>
      <c r="J298" s="3">
        <f t="shared" si="37"/>
        <v>1.9512999999999998</v>
      </c>
      <c r="K298" s="7">
        <v>39279</v>
      </c>
      <c r="L298">
        <v>6.48</v>
      </c>
      <c r="M298" s="13">
        <v>0.14000000000000001</v>
      </c>
      <c r="N298" s="3">
        <f t="shared" si="38"/>
        <v>8.0027600000000039</v>
      </c>
      <c r="O298" s="7">
        <v>39310</v>
      </c>
      <c r="P298">
        <v>5.45</v>
      </c>
      <c r="Q298" s="13">
        <v>0</v>
      </c>
      <c r="R298" s="3">
        <f t="shared" si="39"/>
        <v>-10.178350000000002</v>
      </c>
      <c r="S298" s="7">
        <v>39341</v>
      </c>
      <c r="T298">
        <v>2.98</v>
      </c>
      <c r="U298" s="13">
        <v>0</v>
      </c>
      <c r="V298" s="3">
        <f t="shared" si="40"/>
        <v>-8.547740000000001</v>
      </c>
      <c r="W298" s="7">
        <v>39371</v>
      </c>
      <c r="X298">
        <v>14.8</v>
      </c>
      <c r="Y298" s="13">
        <v>0</v>
      </c>
      <c r="Z298" s="3">
        <f t="shared" si="41"/>
        <v>14.217600000000001</v>
      </c>
      <c r="AA298" s="7">
        <v>39402</v>
      </c>
      <c r="AB298">
        <v>80.2</v>
      </c>
      <c r="AC298" s="13"/>
      <c r="AD298" s="3">
        <f t="shared" si="42"/>
        <v>129.523</v>
      </c>
      <c r="AE298" s="7">
        <v>39432</v>
      </c>
      <c r="AF298">
        <v>30.2</v>
      </c>
      <c r="AG298" s="13"/>
      <c r="AH298" s="3">
        <f t="shared" si="43"/>
        <v>48.772999999999996</v>
      </c>
    </row>
    <row r="299" spans="2:34" x14ac:dyDescent="0.35">
      <c r="B299">
        <f t="shared" si="44"/>
        <v>2007</v>
      </c>
      <c r="C299" s="7">
        <v>39219</v>
      </c>
      <c r="D299">
        <v>110</v>
      </c>
      <c r="E299" s="13">
        <v>0.52</v>
      </c>
      <c r="F299" s="3">
        <f t="shared" si="36"/>
        <v>211.99799999999999</v>
      </c>
      <c r="G299" s="7">
        <v>39250</v>
      </c>
      <c r="H299">
        <v>14</v>
      </c>
      <c r="I299" s="13">
        <v>0</v>
      </c>
      <c r="J299" s="3">
        <f t="shared" si="37"/>
        <v>0.65800000000000125</v>
      </c>
      <c r="K299" s="7">
        <v>39280</v>
      </c>
      <c r="L299">
        <v>6.3</v>
      </c>
      <c r="M299" s="13">
        <v>0</v>
      </c>
      <c r="N299" s="3">
        <f t="shared" si="38"/>
        <v>-11.736899999999999</v>
      </c>
      <c r="O299" s="7">
        <v>39311</v>
      </c>
      <c r="P299">
        <v>5.23</v>
      </c>
      <c r="Q299" s="13">
        <v>0.04</v>
      </c>
      <c r="R299" s="3">
        <f t="shared" si="39"/>
        <v>-4.9284900000000009</v>
      </c>
      <c r="S299" s="7">
        <v>39342</v>
      </c>
      <c r="T299">
        <v>2.66</v>
      </c>
      <c r="U299" s="13">
        <v>0</v>
      </c>
      <c r="V299" s="3">
        <f t="shared" si="40"/>
        <v>-9.0075800000000008</v>
      </c>
      <c r="W299" s="7">
        <v>39372</v>
      </c>
      <c r="X299">
        <v>11.4</v>
      </c>
      <c r="Y299" s="13">
        <v>0</v>
      </c>
      <c r="Z299" s="3">
        <f t="shared" si="41"/>
        <v>9.3318000000000012</v>
      </c>
      <c r="AA299" s="7">
        <v>39403</v>
      </c>
      <c r="AB299">
        <v>114</v>
      </c>
      <c r="AC299" s="13"/>
      <c r="AD299" s="3">
        <f t="shared" si="42"/>
        <v>184.10999999999999</v>
      </c>
      <c r="AE299" s="7">
        <v>39433</v>
      </c>
      <c r="AF299">
        <v>44</v>
      </c>
      <c r="AG299" s="13"/>
      <c r="AH299" s="3">
        <f t="shared" si="43"/>
        <v>71.06</v>
      </c>
    </row>
    <row r="300" spans="2:34" x14ac:dyDescent="0.35">
      <c r="B300">
        <f t="shared" si="44"/>
        <v>2007</v>
      </c>
      <c r="C300" s="7">
        <v>39220</v>
      </c>
      <c r="D300">
        <v>133</v>
      </c>
      <c r="E300" s="13">
        <v>0.56999999999999995</v>
      </c>
      <c r="F300" s="3">
        <f t="shared" si="36"/>
        <v>252.00649999999999</v>
      </c>
      <c r="G300" s="7">
        <v>39251</v>
      </c>
      <c r="H300">
        <v>19.3</v>
      </c>
      <c r="I300" s="13">
        <v>0.36</v>
      </c>
      <c r="J300" s="3">
        <f t="shared" si="37"/>
        <v>58.368099999999998</v>
      </c>
      <c r="K300" s="7">
        <v>39281</v>
      </c>
      <c r="L300">
        <v>6.23</v>
      </c>
      <c r="M300" s="13">
        <v>0.09</v>
      </c>
      <c r="N300" s="3">
        <f t="shared" si="38"/>
        <v>0.68600999999999956</v>
      </c>
      <c r="O300" s="7">
        <v>39312</v>
      </c>
      <c r="P300">
        <v>5.36</v>
      </c>
      <c r="Q300" s="13">
        <v>0.38</v>
      </c>
      <c r="R300" s="3">
        <f t="shared" si="39"/>
        <v>42.569320000000005</v>
      </c>
      <c r="S300" s="7">
        <v>39343</v>
      </c>
      <c r="T300">
        <v>2.35</v>
      </c>
      <c r="U300" s="13">
        <v>0</v>
      </c>
      <c r="V300" s="3">
        <f t="shared" si="40"/>
        <v>-9.4530499999999993</v>
      </c>
      <c r="W300" s="7">
        <v>39373</v>
      </c>
      <c r="X300">
        <v>9.2899999999999991</v>
      </c>
      <c r="Y300" s="13">
        <v>0</v>
      </c>
      <c r="Z300" s="3">
        <f t="shared" si="41"/>
        <v>6.2997299999999994</v>
      </c>
      <c r="AA300" s="7">
        <v>39404</v>
      </c>
      <c r="AB300">
        <v>103</v>
      </c>
      <c r="AC300" s="13"/>
      <c r="AD300" s="3">
        <f t="shared" si="42"/>
        <v>166.345</v>
      </c>
      <c r="AE300" s="7">
        <v>39434</v>
      </c>
      <c r="AF300">
        <v>41.8</v>
      </c>
      <c r="AG300" s="13"/>
      <c r="AH300" s="3">
        <f t="shared" si="43"/>
        <v>67.506999999999991</v>
      </c>
    </row>
    <row r="301" spans="2:34" x14ac:dyDescent="0.35">
      <c r="B301">
        <f t="shared" si="44"/>
        <v>2007</v>
      </c>
      <c r="C301" s="7">
        <v>39221</v>
      </c>
      <c r="D301">
        <v>199</v>
      </c>
      <c r="E301" s="13">
        <v>0.9</v>
      </c>
      <c r="F301" s="3">
        <f t="shared" si="36"/>
        <v>392.76800000000003</v>
      </c>
      <c r="G301" s="7">
        <v>39252</v>
      </c>
      <c r="H301">
        <v>15.7</v>
      </c>
      <c r="I301" s="13">
        <v>0</v>
      </c>
      <c r="J301" s="3">
        <f t="shared" si="37"/>
        <v>3.1008999999999993</v>
      </c>
      <c r="K301" s="7">
        <v>39282</v>
      </c>
      <c r="L301">
        <v>8.2799999999999994</v>
      </c>
      <c r="M301" s="13">
        <v>0.55000000000000004</v>
      </c>
      <c r="N301" s="3">
        <f t="shared" si="38"/>
        <v>67.640860000000018</v>
      </c>
      <c r="O301" s="7">
        <v>39313</v>
      </c>
      <c r="P301">
        <v>5.1100000000000003</v>
      </c>
      <c r="Q301" s="13">
        <v>0.23</v>
      </c>
      <c r="R301" s="3">
        <f t="shared" si="39"/>
        <v>21.337569999999999</v>
      </c>
      <c r="S301" s="7">
        <v>39344</v>
      </c>
      <c r="T301">
        <v>2.31</v>
      </c>
      <c r="U301" s="13">
        <v>0</v>
      </c>
      <c r="V301" s="3">
        <f t="shared" si="40"/>
        <v>-9.5105299999999993</v>
      </c>
      <c r="W301" s="7">
        <v>39374</v>
      </c>
      <c r="X301">
        <v>11.8</v>
      </c>
      <c r="Y301" s="13">
        <v>0.01</v>
      </c>
      <c r="Z301" s="3">
        <f t="shared" si="41"/>
        <v>11.298100000000002</v>
      </c>
      <c r="AA301" s="7">
        <v>39405</v>
      </c>
      <c r="AB301">
        <v>79.599999999999994</v>
      </c>
      <c r="AC301" s="13"/>
      <c r="AD301" s="3">
        <f t="shared" si="42"/>
        <v>128.554</v>
      </c>
      <c r="AE301" s="7">
        <v>39435</v>
      </c>
      <c r="AF301">
        <v>39.5</v>
      </c>
      <c r="AG301" s="13"/>
      <c r="AH301" s="3">
        <f t="shared" si="43"/>
        <v>63.792499999999997</v>
      </c>
    </row>
    <row r="302" spans="2:34" x14ac:dyDescent="0.35">
      <c r="B302">
        <f t="shared" si="44"/>
        <v>2007</v>
      </c>
      <c r="C302" s="7">
        <v>39222</v>
      </c>
      <c r="D302">
        <v>187</v>
      </c>
      <c r="E302" s="13">
        <v>0.02</v>
      </c>
      <c r="F302" s="3">
        <f t="shared" si="36"/>
        <v>253.07199999999997</v>
      </c>
      <c r="G302" s="7">
        <v>39253</v>
      </c>
      <c r="H302">
        <v>15.4</v>
      </c>
      <c r="I302" s="13">
        <v>0</v>
      </c>
      <c r="J302" s="3">
        <f t="shared" si="37"/>
        <v>2.6698000000000022</v>
      </c>
      <c r="K302" s="7">
        <v>39283</v>
      </c>
      <c r="L302">
        <v>19.5</v>
      </c>
      <c r="M302" s="13">
        <v>0.56000000000000005</v>
      </c>
      <c r="N302" s="3">
        <f t="shared" si="38"/>
        <v>85.155500000000004</v>
      </c>
      <c r="O302" s="7">
        <v>39314</v>
      </c>
      <c r="P302">
        <v>4.5599999999999996</v>
      </c>
      <c r="Q302" s="13">
        <v>0</v>
      </c>
      <c r="R302" s="3">
        <f t="shared" si="39"/>
        <v>-11.457280000000001</v>
      </c>
      <c r="S302" s="7">
        <v>39345</v>
      </c>
      <c r="T302">
        <v>2.3199999999999998</v>
      </c>
      <c r="U302" s="13">
        <v>0</v>
      </c>
      <c r="V302" s="3">
        <f t="shared" si="40"/>
        <v>-9.4961599999999997</v>
      </c>
      <c r="W302" s="7">
        <v>39375</v>
      </c>
      <c r="X302">
        <v>21.2</v>
      </c>
      <c r="Y302" s="13">
        <v>1.1599999999999999</v>
      </c>
      <c r="Z302" s="3">
        <f t="shared" si="41"/>
        <v>184.82839999999999</v>
      </c>
      <c r="AA302" s="7">
        <v>39406</v>
      </c>
      <c r="AB302">
        <v>63</v>
      </c>
      <c r="AC302" s="13"/>
      <c r="AD302" s="3">
        <f t="shared" si="42"/>
        <v>101.745</v>
      </c>
      <c r="AE302" s="7">
        <v>39436</v>
      </c>
      <c r="AF302">
        <v>37.4</v>
      </c>
      <c r="AG302" s="13"/>
      <c r="AH302" s="3">
        <f t="shared" si="43"/>
        <v>60.400999999999996</v>
      </c>
    </row>
    <row r="303" spans="2:34" x14ac:dyDescent="0.35">
      <c r="B303">
        <f t="shared" si="44"/>
        <v>2007</v>
      </c>
      <c r="C303" s="7">
        <v>39223</v>
      </c>
      <c r="D303">
        <v>146</v>
      </c>
      <c r="E303" s="13">
        <v>0.03</v>
      </c>
      <c r="F303" s="3">
        <f t="shared" si="36"/>
        <v>195.54650000000001</v>
      </c>
      <c r="G303" s="7">
        <v>39254</v>
      </c>
      <c r="H303">
        <v>16.100000000000001</v>
      </c>
      <c r="I303" s="13">
        <v>0.06</v>
      </c>
      <c r="J303" s="3">
        <f t="shared" si="37"/>
        <v>12.024700000000003</v>
      </c>
      <c r="K303" s="7">
        <v>39284</v>
      </c>
      <c r="L303">
        <v>19</v>
      </c>
      <c r="M303" s="13">
        <v>0.27</v>
      </c>
      <c r="N303" s="3">
        <f t="shared" si="38"/>
        <v>44.083500000000001</v>
      </c>
      <c r="O303" s="7">
        <v>39315</v>
      </c>
      <c r="P303">
        <v>4.37</v>
      </c>
      <c r="Q303" s="13">
        <v>0</v>
      </c>
      <c r="R303" s="3">
        <f t="shared" si="39"/>
        <v>-11.730310000000001</v>
      </c>
      <c r="S303" s="7">
        <v>39346</v>
      </c>
      <c r="T303">
        <v>2.3199999999999998</v>
      </c>
      <c r="U303" s="13">
        <v>0</v>
      </c>
      <c r="V303" s="3">
        <f t="shared" si="40"/>
        <v>-9.4961599999999997</v>
      </c>
      <c r="W303" s="7">
        <v>39376</v>
      </c>
      <c r="X303">
        <v>21.4</v>
      </c>
      <c r="Y303" s="13">
        <v>0.01</v>
      </c>
      <c r="Z303" s="3">
        <f t="shared" si="41"/>
        <v>25.093299999999999</v>
      </c>
      <c r="AA303" s="7">
        <v>39407</v>
      </c>
      <c r="AB303">
        <v>53.2</v>
      </c>
      <c r="AC303" s="13"/>
      <c r="AD303" s="3">
        <f t="shared" si="42"/>
        <v>85.918000000000006</v>
      </c>
      <c r="AE303" s="7">
        <v>39437</v>
      </c>
      <c r="AF303">
        <v>34.799999999999997</v>
      </c>
      <c r="AG303" s="13"/>
      <c r="AH303" s="3">
        <f t="shared" si="43"/>
        <v>56.201999999999998</v>
      </c>
    </row>
    <row r="304" spans="2:34" x14ac:dyDescent="0.35">
      <c r="B304">
        <f t="shared" si="44"/>
        <v>2007</v>
      </c>
      <c r="C304" s="7">
        <v>39224</v>
      </c>
      <c r="D304">
        <v>110</v>
      </c>
      <c r="E304" s="13">
        <v>0</v>
      </c>
      <c r="F304" s="3">
        <f t="shared" si="36"/>
        <v>139.63999999999999</v>
      </c>
      <c r="G304" s="7">
        <v>39255</v>
      </c>
      <c r="H304">
        <v>15.2</v>
      </c>
      <c r="I304" s="13">
        <v>0.21</v>
      </c>
      <c r="J304" s="3">
        <f t="shared" si="37"/>
        <v>31.603899999999996</v>
      </c>
      <c r="K304" s="7">
        <v>39285</v>
      </c>
      <c r="L304">
        <v>15.3</v>
      </c>
      <c r="M304" s="13">
        <v>0</v>
      </c>
      <c r="N304" s="3">
        <f t="shared" si="38"/>
        <v>1.1961000000000013</v>
      </c>
      <c r="O304" s="7">
        <v>39316</v>
      </c>
      <c r="P304">
        <v>4.18</v>
      </c>
      <c r="Q304" s="13">
        <v>0</v>
      </c>
      <c r="R304" s="3">
        <f t="shared" si="39"/>
        <v>-12.003340000000001</v>
      </c>
      <c r="S304" s="7">
        <v>39347</v>
      </c>
      <c r="T304">
        <v>2.33</v>
      </c>
      <c r="U304" s="13">
        <v>0</v>
      </c>
      <c r="V304" s="3">
        <f t="shared" si="40"/>
        <v>-9.4817900000000002</v>
      </c>
      <c r="W304" s="7">
        <v>39377</v>
      </c>
      <c r="X304">
        <v>17.3</v>
      </c>
      <c r="Y304" s="13">
        <v>0</v>
      </c>
      <c r="Z304" s="3">
        <f t="shared" si="41"/>
        <v>17.810100000000002</v>
      </c>
      <c r="AA304" s="7">
        <v>39408</v>
      </c>
      <c r="AB304">
        <v>53.4</v>
      </c>
      <c r="AC304" s="13"/>
      <c r="AD304" s="3">
        <f t="shared" si="42"/>
        <v>86.241</v>
      </c>
      <c r="AE304" s="7">
        <v>39438</v>
      </c>
      <c r="AF304">
        <v>32.299999999999997</v>
      </c>
      <c r="AG304" s="13"/>
      <c r="AH304" s="3">
        <f t="shared" si="43"/>
        <v>52.164499999999997</v>
      </c>
    </row>
    <row r="305" spans="2:34" x14ac:dyDescent="0.35">
      <c r="B305">
        <f t="shared" si="44"/>
        <v>2007</v>
      </c>
      <c r="C305" s="7">
        <v>39225</v>
      </c>
      <c r="D305">
        <v>87.9</v>
      </c>
      <c r="E305" s="13">
        <v>0</v>
      </c>
      <c r="F305" s="3">
        <f t="shared" si="36"/>
        <v>107.88230000000001</v>
      </c>
      <c r="G305" s="7">
        <v>39256</v>
      </c>
      <c r="H305">
        <v>15.3</v>
      </c>
      <c r="I305" s="13">
        <v>0.08</v>
      </c>
      <c r="J305" s="3">
        <f t="shared" si="37"/>
        <v>13.658099999999999</v>
      </c>
      <c r="K305" s="7">
        <v>39286</v>
      </c>
      <c r="L305">
        <v>12.8</v>
      </c>
      <c r="M305" s="13">
        <v>0</v>
      </c>
      <c r="N305" s="3">
        <f t="shared" si="38"/>
        <v>-2.3963999999999963</v>
      </c>
      <c r="O305" s="7">
        <v>39317</v>
      </c>
      <c r="P305">
        <v>4.09</v>
      </c>
      <c r="Q305" s="13">
        <v>0</v>
      </c>
      <c r="R305" s="3">
        <f t="shared" si="39"/>
        <v>-12.132670000000001</v>
      </c>
      <c r="S305" s="7">
        <v>39348</v>
      </c>
      <c r="T305">
        <v>2.21</v>
      </c>
      <c r="U305" s="13">
        <v>0</v>
      </c>
      <c r="V305" s="3">
        <f t="shared" si="40"/>
        <v>-9.6542300000000001</v>
      </c>
      <c r="W305" s="7">
        <v>39378</v>
      </c>
      <c r="X305">
        <v>14.4</v>
      </c>
      <c r="Y305" s="13">
        <v>0</v>
      </c>
      <c r="Z305" s="3">
        <f t="shared" si="41"/>
        <v>13.642800000000001</v>
      </c>
      <c r="AA305" s="7">
        <v>39409</v>
      </c>
      <c r="AB305">
        <v>59.4</v>
      </c>
      <c r="AC305" s="13"/>
      <c r="AD305" s="3">
        <f t="shared" si="42"/>
        <v>95.930999999999997</v>
      </c>
      <c r="AE305" s="7">
        <v>39439</v>
      </c>
      <c r="AF305">
        <v>30.2</v>
      </c>
      <c r="AG305" s="13"/>
      <c r="AH305" s="3">
        <f t="shared" si="43"/>
        <v>48.772999999999996</v>
      </c>
    </row>
    <row r="306" spans="2:34" x14ac:dyDescent="0.35">
      <c r="B306">
        <f t="shared" si="44"/>
        <v>2007</v>
      </c>
      <c r="C306" s="7">
        <v>39226</v>
      </c>
      <c r="D306">
        <v>75</v>
      </c>
      <c r="E306" s="13">
        <v>0</v>
      </c>
      <c r="F306" s="3">
        <f t="shared" si="36"/>
        <v>89.344999999999999</v>
      </c>
      <c r="G306" s="7">
        <v>39257</v>
      </c>
      <c r="H306">
        <v>14.3</v>
      </c>
      <c r="I306" s="13">
        <v>0</v>
      </c>
      <c r="J306" s="3">
        <f t="shared" si="37"/>
        <v>1.089100000000002</v>
      </c>
      <c r="K306" s="7">
        <v>39287</v>
      </c>
      <c r="L306">
        <v>12.2</v>
      </c>
      <c r="M306" s="13">
        <v>0</v>
      </c>
      <c r="N306" s="3">
        <f t="shared" si="38"/>
        <v>-3.2586000000000013</v>
      </c>
      <c r="O306" s="7">
        <v>39318</v>
      </c>
      <c r="P306">
        <v>4.53</v>
      </c>
      <c r="Q306" s="13">
        <v>0.2</v>
      </c>
      <c r="R306" s="3">
        <f t="shared" si="39"/>
        <v>16.329609999999995</v>
      </c>
      <c r="S306" s="7">
        <v>39349</v>
      </c>
      <c r="T306">
        <v>2</v>
      </c>
      <c r="U306" s="13">
        <v>0</v>
      </c>
      <c r="V306" s="3">
        <f t="shared" si="40"/>
        <v>-9.9559999999999995</v>
      </c>
      <c r="W306" s="7">
        <v>39379</v>
      </c>
      <c r="X306">
        <v>12.7</v>
      </c>
      <c r="Y306" s="13">
        <v>0.03</v>
      </c>
      <c r="Z306" s="3">
        <f t="shared" si="41"/>
        <v>15.3744</v>
      </c>
      <c r="AA306" s="7">
        <v>39410</v>
      </c>
      <c r="AB306">
        <v>55.2</v>
      </c>
      <c r="AC306" s="13"/>
      <c r="AD306" s="3">
        <f t="shared" si="42"/>
        <v>89.14800000000001</v>
      </c>
      <c r="AE306" s="7">
        <v>39440</v>
      </c>
      <c r="AF306">
        <v>98.2</v>
      </c>
      <c r="AG306" s="13"/>
      <c r="AH306" s="3">
        <f t="shared" si="43"/>
        <v>158.59300000000002</v>
      </c>
    </row>
    <row r="307" spans="2:34" x14ac:dyDescent="0.35">
      <c r="B307">
        <f t="shared" si="44"/>
        <v>2007</v>
      </c>
      <c r="C307" s="7">
        <v>39227</v>
      </c>
      <c r="D307">
        <v>67.2</v>
      </c>
      <c r="E307" s="13">
        <v>0</v>
      </c>
      <c r="F307" s="3">
        <f t="shared" si="36"/>
        <v>78.136400000000009</v>
      </c>
      <c r="G307" s="7">
        <v>39258</v>
      </c>
      <c r="H307">
        <v>12.3</v>
      </c>
      <c r="I307" s="13">
        <v>0</v>
      </c>
      <c r="J307" s="3">
        <f t="shared" si="37"/>
        <v>-1.7849000000000004</v>
      </c>
      <c r="K307" s="7">
        <v>39288</v>
      </c>
      <c r="L307">
        <v>9.7200000000000006</v>
      </c>
      <c r="M307" s="13">
        <v>0</v>
      </c>
      <c r="N307" s="3">
        <f t="shared" si="38"/>
        <v>-6.822359999999998</v>
      </c>
      <c r="O307" s="7">
        <v>39319</v>
      </c>
      <c r="P307">
        <v>4.5</v>
      </c>
      <c r="Q307" s="13">
        <v>0</v>
      </c>
      <c r="R307" s="3">
        <f t="shared" si="39"/>
        <v>-11.543500000000002</v>
      </c>
      <c r="S307" s="7">
        <v>39350</v>
      </c>
      <c r="T307">
        <v>1.75</v>
      </c>
      <c r="U307" s="13">
        <v>0</v>
      </c>
      <c r="V307" s="3">
        <f t="shared" si="40"/>
        <v>-10.315249999999999</v>
      </c>
      <c r="W307" s="7">
        <v>39380</v>
      </c>
      <c r="X307">
        <v>11.7</v>
      </c>
      <c r="Y307" s="13">
        <v>0</v>
      </c>
      <c r="Z307" s="3">
        <f t="shared" si="41"/>
        <v>9.7628999999999984</v>
      </c>
      <c r="AA307" s="7">
        <v>39411</v>
      </c>
      <c r="AB307">
        <v>47.9</v>
      </c>
      <c r="AC307" s="13"/>
      <c r="AD307" s="3">
        <f t="shared" si="42"/>
        <v>77.358499999999992</v>
      </c>
      <c r="AE307" s="7">
        <v>39441</v>
      </c>
      <c r="AF307">
        <v>138</v>
      </c>
      <c r="AG307" s="13"/>
      <c r="AH307" s="3">
        <f t="shared" si="43"/>
        <v>222.87</v>
      </c>
    </row>
    <row r="308" spans="2:34" x14ac:dyDescent="0.35">
      <c r="B308">
        <f t="shared" si="44"/>
        <v>2007</v>
      </c>
      <c r="C308" s="7">
        <v>39228</v>
      </c>
      <c r="D308">
        <v>58.6</v>
      </c>
      <c r="E308" s="13">
        <v>0</v>
      </c>
      <c r="F308" s="3">
        <f t="shared" si="36"/>
        <v>65.778199999999998</v>
      </c>
      <c r="G308" s="7">
        <v>39259</v>
      </c>
      <c r="H308">
        <v>10.6</v>
      </c>
      <c r="I308" s="13">
        <v>0</v>
      </c>
      <c r="J308" s="3">
        <f t="shared" si="37"/>
        <v>-4.2278000000000002</v>
      </c>
      <c r="K308" s="7">
        <v>39289</v>
      </c>
      <c r="L308">
        <v>8.59</v>
      </c>
      <c r="M308" s="13">
        <v>0</v>
      </c>
      <c r="N308" s="3">
        <f t="shared" si="38"/>
        <v>-8.4461699999999986</v>
      </c>
      <c r="O308" s="7">
        <v>39320</v>
      </c>
      <c r="P308">
        <v>4.1100000000000003</v>
      </c>
      <c r="Q308" s="13">
        <v>0.02</v>
      </c>
      <c r="R308" s="3">
        <f t="shared" si="39"/>
        <v>-9.3209300000000024</v>
      </c>
      <c r="S308" s="7">
        <v>39351</v>
      </c>
      <c r="T308">
        <v>1.65</v>
      </c>
      <c r="U308" s="13">
        <v>0.52</v>
      </c>
      <c r="V308" s="3">
        <f t="shared" si="40"/>
        <v>61.899050000000003</v>
      </c>
      <c r="W308" s="7">
        <v>39381</v>
      </c>
      <c r="X308">
        <v>9.15</v>
      </c>
      <c r="Y308" s="13">
        <v>0</v>
      </c>
      <c r="Z308" s="3">
        <f t="shared" si="41"/>
        <v>6.0985500000000004</v>
      </c>
      <c r="AA308" s="7">
        <v>39412</v>
      </c>
      <c r="AB308">
        <v>43.7</v>
      </c>
      <c r="AC308" s="13"/>
      <c r="AD308" s="3">
        <f t="shared" si="42"/>
        <v>70.575500000000005</v>
      </c>
      <c r="AE308" s="7">
        <v>39442</v>
      </c>
      <c r="AF308">
        <v>135</v>
      </c>
      <c r="AG308" s="13"/>
      <c r="AH308" s="3">
        <f t="shared" si="43"/>
        <v>218.02500000000001</v>
      </c>
    </row>
    <row r="309" spans="2:34" x14ac:dyDescent="0.35">
      <c r="B309">
        <f t="shared" si="44"/>
        <v>2007</v>
      </c>
      <c r="C309" s="7">
        <v>39229</v>
      </c>
      <c r="D309">
        <v>50.5</v>
      </c>
      <c r="E309" s="13">
        <v>0</v>
      </c>
      <c r="F309" s="3">
        <f t="shared" si="36"/>
        <v>54.138500000000001</v>
      </c>
      <c r="G309" s="7">
        <v>39260</v>
      </c>
      <c r="H309">
        <v>9.8800000000000008</v>
      </c>
      <c r="I309" s="13">
        <v>0</v>
      </c>
      <c r="J309" s="3">
        <f t="shared" si="37"/>
        <v>-5.2624399999999998</v>
      </c>
      <c r="K309" s="7">
        <v>39290</v>
      </c>
      <c r="L309">
        <v>7.6</v>
      </c>
      <c r="M309" s="13">
        <v>0</v>
      </c>
      <c r="N309" s="3">
        <f t="shared" si="38"/>
        <v>-9.8687999999999985</v>
      </c>
      <c r="O309" s="7">
        <v>39321</v>
      </c>
      <c r="P309">
        <v>4.12</v>
      </c>
      <c r="Q309" s="13">
        <v>0</v>
      </c>
      <c r="R309" s="3">
        <f t="shared" si="39"/>
        <v>-12.089560000000002</v>
      </c>
      <c r="S309" s="7">
        <v>39352</v>
      </c>
      <c r="T309">
        <v>1.65</v>
      </c>
      <c r="U309" s="13">
        <v>0.8</v>
      </c>
      <c r="V309" s="3">
        <f t="shared" si="40"/>
        <v>100.86104999999999</v>
      </c>
      <c r="W309" s="7">
        <v>39382</v>
      </c>
      <c r="X309">
        <v>10.199999999999999</v>
      </c>
      <c r="Y309" s="13">
        <v>0.91</v>
      </c>
      <c r="Z309" s="3">
        <f t="shared" si="41"/>
        <v>134.23390000000001</v>
      </c>
      <c r="AA309" s="7">
        <v>39413</v>
      </c>
      <c r="AB309">
        <v>91.2</v>
      </c>
      <c r="AC309" s="13"/>
      <c r="AD309" s="3">
        <f t="shared" si="42"/>
        <v>147.28800000000001</v>
      </c>
      <c r="AE309" s="7">
        <v>39443</v>
      </c>
      <c r="AF309">
        <v>115</v>
      </c>
      <c r="AG309" s="13"/>
      <c r="AH309" s="3">
        <f t="shared" si="43"/>
        <v>185.72499999999999</v>
      </c>
    </row>
    <row r="310" spans="2:34" x14ac:dyDescent="0.35">
      <c r="B310">
        <f t="shared" si="44"/>
        <v>2007</v>
      </c>
      <c r="C310" s="7">
        <v>39230</v>
      </c>
      <c r="D310">
        <v>45.7</v>
      </c>
      <c r="E310" s="13">
        <v>0.06</v>
      </c>
      <c r="F310" s="3">
        <f t="shared" si="36"/>
        <v>55.5899</v>
      </c>
      <c r="G310" s="7">
        <v>39261</v>
      </c>
      <c r="H310">
        <v>9.68</v>
      </c>
      <c r="I310" s="13">
        <v>0</v>
      </c>
      <c r="J310" s="3">
        <f t="shared" si="37"/>
        <v>-5.5498400000000014</v>
      </c>
      <c r="K310" s="7">
        <v>39291</v>
      </c>
      <c r="L310">
        <v>6.9</v>
      </c>
      <c r="M310" s="13">
        <v>0</v>
      </c>
      <c r="N310" s="3">
        <f t="shared" si="38"/>
        <v>-10.874699999999999</v>
      </c>
      <c r="O310" s="7">
        <v>39322</v>
      </c>
      <c r="P310">
        <v>4.1399999999999997</v>
      </c>
      <c r="Q310" s="13">
        <v>0</v>
      </c>
      <c r="R310" s="3">
        <f t="shared" si="39"/>
        <v>-12.060820000000001</v>
      </c>
      <c r="S310" s="7">
        <v>39353</v>
      </c>
      <c r="T310">
        <v>4.95</v>
      </c>
      <c r="U310" s="13">
        <v>0</v>
      </c>
      <c r="V310" s="3">
        <f t="shared" si="40"/>
        <v>-5.7168499999999991</v>
      </c>
      <c r="W310" s="7">
        <v>39383</v>
      </c>
      <c r="X310">
        <v>20.2</v>
      </c>
      <c r="Y310" s="13">
        <v>0.23</v>
      </c>
      <c r="Z310" s="3">
        <f t="shared" si="41"/>
        <v>53.981899999999996</v>
      </c>
      <c r="AA310" s="7">
        <v>39414</v>
      </c>
      <c r="AB310">
        <v>106</v>
      </c>
      <c r="AC310" s="13"/>
      <c r="AD310" s="3">
        <f t="shared" si="42"/>
        <v>171.19</v>
      </c>
      <c r="AE310" s="7">
        <v>39444</v>
      </c>
      <c r="AF310">
        <v>97.8</v>
      </c>
      <c r="AG310" s="13"/>
      <c r="AH310" s="3">
        <f t="shared" si="43"/>
        <v>157.947</v>
      </c>
    </row>
    <row r="311" spans="2:34" x14ac:dyDescent="0.35">
      <c r="B311">
        <f t="shared" si="44"/>
        <v>2007</v>
      </c>
      <c r="C311" s="7">
        <v>39231</v>
      </c>
      <c r="D311">
        <v>43.2</v>
      </c>
      <c r="E311" s="13">
        <v>0.01</v>
      </c>
      <c r="F311" s="3">
        <f t="shared" si="36"/>
        <v>45.03990000000001</v>
      </c>
      <c r="G311" s="7">
        <v>39262</v>
      </c>
      <c r="H311">
        <v>9.33</v>
      </c>
      <c r="I311" s="13">
        <v>0</v>
      </c>
      <c r="J311" s="3">
        <f t="shared" si="37"/>
        <v>-6.0527899999999999</v>
      </c>
      <c r="K311" s="7">
        <v>39292</v>
      </c>
      <c r="L311">
        <v>6.7</v>
      </c>
      <c r="M311" s="13">
        <v>0</v>
      </c>
      <c r="N311" s="3">
        <f t="shared" si="38"/>
        <v>-11.162099999999999</v>
      </c>
      <c r="O311" s="7">
        <v>39323</v>
      </c>
      <c r="P311">
        <v>3.94</v>
      </c>
      <c r="Q311" s="13">
        <v>0</v>
      </c>
      <c r="R311" s="3">
        <f t="shared" si="39"/>
        <v>-12.348220000000001</v>
      </c>
      <c r="S311" s="7">
        <v>39354</v>
      </c>
      <c r="T311">
        <v>4.1900000000000004</v>
      </c>
      <c r="U311" s="13">
        <v>0</v>
      </c>
      <c r="V311" s="3">
        <f t="shared" si="40"/>
        <v>-6.8089699999999995</v>
      </c>
      <c r="W311" s="7">
        <v>39384</v>
      </c>
      <c r="X311">
        <v>17.2</v>
      </c>
      <c r="Y311" s="13">
        <v>0</v>
      </c>
      <c r="Z311" s="3">
        <f t="shared" si="41"/>
        <v>17.666399999999999</v>
      </c>
      <c r="AA311" s="7">
        <v>39415</v>
      </c>
      <c r="AB311">
        <v>92.4</v>
      </c>
      <c r="AC311" s="13"/>
      <c r="AD311" s="3">
        <f t="shared" si="42"/>
        <v>149.226</v>
      </c>
      <c r="AE311" s="7">
        <v>39445</v>
      </c>
      <c r="AF311">
        <v>81.900000000000006</v>
      </c>
      <c r="AG311" s="13"/>
      <c r="AH311" s="3">
        <f t="shared" si="43"/>
        <v>132.26850000000002</v>
      </c>
    </row>
    <row r="312" spans="2:34" x14ac:dyDescent="0.35">
      <c r="B312">
        <f t="shared" si="44"/>
        <v>2007</v>
      </c>
      <c r="C312" s="7">
        <v>39232</v>
      </c>
      <c r="D312">
        <v>39.4</v>
      </c>
      <c r="E312" s="13">
        <v>0</v>
      </c>
      <c r="F312" s="3">
        <f t="shared" si="36"/>
        <v>38.187800000000003</v>
      </c>
      <c r="G312" s="7">
        <v>39263</v>
      </c>
      <c r="H312">
        <v>8.34</v>
      </c>
      <c r="I312" s="13">
        <v>0</v>
      </c>
      <c r="J312" s="3">
        <f t="shared" si="37"/>
        <v>-7.4754199999999997</v>
      </c>
      <c r="K312" s="7">
        <v>39293</v>
      </c>
      <c r="L312">
        <v>6.58</v>
      </c>
      <c r="M312" s="13">
        <v>0</v>
      </c>
      <c r="N312" s="3">
        <f t="shared" si="38"/>
        <v>-11.334539999999999</v>
      </c>
      <c r="O312" s="7">
        <v>39324</v>
      </c>
      <c r="P312">
        <v>4.3600000000000003</v>
      </c>
      <c r="Q312" s="13">
        <v>0</v>
      </c>
      <c r="R312" s="3">
        <f t="shared" si="39"/>
        <v>-11.744680000000001</v>
      </c>
      <c r="S312" s="7">
        <v>39355</v>
      </c>
      <c r="T312">
        <v>3.38</v>
      </c>
      <c r="U312" s="13">
        <v>0</v>
      </c>
      <c r="V312" s="3">
        <f t="shared" si="40"/>
        <v>-7.9729400000000004</v>
      </c>
      <c r="W312" s="7">
        <v>39385</v>
      </c>
      <c r="X312">
        <v>16.7</v>
      </c>
      <c r="Y312" s="13">
        <v>0</v>
      </c>
      <c r="Z312" s="3">
        <f t="shared" si="41"/>
        <v>16.947900000000001</v>
      </c>
      <c r="AA312" s="7">
        <v>39416</v>
      </c>
      <c r="AB312">
        <v>82</v>
      </c>
      <c r="AC312" s="13"/>
      <c r="AD312" s="3">
        <f t="shared" si="42"/>
        <v>132.43</v>
      </c>
      <c r="AE312" s="7">
        <v>39446</v>
      </c>
      <c r="AF312">
        <v>71.599999999999994</v>
      </c>
      <c r="AG312" s="13"/>
      <c r="AH312" s="3">
        <f t="shared" si="43"/>
        <v>115.63399999999999</v>
      </c>
    </row>
    <row r="313" spans="2:34" x14ac:dyDescent="0.35">
      <c r="B313">
        <f t="shared" si="44"/>
        <v>2007</v>
      </c>
      <c r="C313" s="7">
        <v>39233</v>
      </c>
      <c r="D313">
        <v>37.299999999999997</v>
      </c>
      <c r="E313" s="13">
        <v>0.01</v>
      </c>
      <c r="F313" s="3">
        <f t="shared" si="36"/>
        <v>36.561599999999999</v>
      </c>
      <c r="G313" s="6"/>
      <c r="J313" s="3" t="str">
        <f t="shared" si="37"/>
        <v/>
      </c>
      <c r="K313" s="7">
        <v>39294</v>
      </c>
      <c r="L313">
        <v>6.47</v>
      </c>
      <c r="M313" s="13">
        <v>0</v>
      </c>
      <c r="N313" s="3">
        <f t="shared" si="38"/>
        <v>-11.492609999999999</v>
      </c>
      <c r="O313" s="7">
        <v>39325</v>
      </c>
      <c r="P313">
        <v>5.91</v>
      </c>
      <c r="Q313" s="13">
        <v>0</v>
      </c>
      <c r="R313" s="3">
        <f t="shared" si="39"/>
        <v>-9.5173300000000012</v>
      </c>
      <c r="S313" s="6"/>
      <c r="V313" s="3" t="str">
        <f t="shared" si="40"/>
        <v/>
      </c>
      <c r="W313" s="7">
        <v>39386</v>
      </c>
      <c r="X313">
        <v>13.8</v>
      </c>
      <c r="Y313" s="13">
        <v>0</v>
      </c>
      <c r="Z313" s="3">
        <f t="shared" si="41"/>
        <v>12.7806</v>
      </c>
      <c r="AA313" s="6"/>
      <c r="AD313" s="3" t="str">
        <f t="shared" si="42"/>
        <v/>
      </c>
      <c r="AE313" s="7">
        <v>39447</v>
      </c>
      <c r="AF313">
        <v>63.3</v>
      </c>
      <c r="AG313" s="13"/>
      <c r="AH313" s="3">
        <f t="shared" si="43"/>
        <v>102.2295</v>
      </c>
    </row>
    <row r="314" spans="2:34" x14ac:dyDescent="0.35">
      <c r="B314">
        <f t="shared" si="44"/>
        <v>2008</v>
      </c>
      <c r="C314" s="7">
        <v>39569</v>
      </c>
      <c r="D314">
        <v>258</v>
      </c>
      <c r="E314" s="12">
        <v>0</v>
      </c>
      <c r="F314" s="3">
        <f t="shared" si="36"/>
        <v>352.31600000000003</v>
      </c>
      <c r="G314" s="7">
        <v>39600</v>
      </c>
      <c r="H314">
        <v>47.5</v>
      </c>
      <c r="I314" s="12">
        <v>0.78</v>
      </c>
      <c r="J314" s="3">
        <f t="shared" si="37"/>
        <v>157.33450000000002</v>
      </c>
      <c r="K314" s="7">
        <v>39630</v>
      </c>
      <c r="L314">
        <v>15.5</v>
      </c>
      <c r="M314" s="12">
        <v>0</v>
      </c>
      <c r="N314" s="3">
        <f t="shared" si="38"/>
        <v>1.4835000000000029</v>
      </c>
      <c r="O314" s="7">
        <v>39661</v>
      </c>
      <c r="P314">
        <v>26.5</v>
      </c>
      <c r="Q314" s="12">
        <v>0</v>
      </c>
      <c r="R314" s="3">
        <f t="shared" si="39"/>
        <v>20.070499999999999</v>
      </c>
      <c r="S314" s="7">
        <v>39692</v>
      </c>
      <c r="T314">
        <v>6.29</v>
      </c>
      <c r="U314" s="12">
        <v>0</v>
      </c>
      <c r="V314" s="3">
        <f t="shared" si="40"/>
        <v>-3.791269999999999</v>
      </c>
      <c r="W314" s="7">
        <v>39722</v>
      </c>
      <c r="X314">
        <v>125</v>
      </c>
      <c r="Y314" s="12">
        <v>0</v>
      </c>
      <c r="Z314" s="3">
        <f t="shared" si="41"/>
        <v>172.57499999999999</v>
      </c>
      <c r="AA314" s="7">
        <v>39753</v>
      </c>
      <c r="AB314">
        <v>71.099999999999994</v>
      </c>
      <c r="AC314" s="12"/>
      <c r="AD314" s="3">
        <f t="shared" si="42"/>
        <v>114.8265</v>
      </c>
      <c r="AE314" s="7">
        <v>39783</v>
      </c>
      <c r="AF314">
        <v>233</v>
      </c>
      <c r="AG314" s="12"/>
      <c r="AH314" s="3">
        <f t="shared" si="43"/>
        <v>376.29500000000002</v>
      </c>
    </row>
    <row r="315" spans="2:34" x14ac:dyDescent="0.35">
      <c r="B315">
        <f t="shared" si="44"/>
        <v>2008</v>
      </c>
      <c r="C315" s="7">
        <v>39570</v>
      </c>
      <c r="D315">
        <v>184</v>
      </c>
      <c r="E315" s="12">
        <v>0</v>
      </c>
      <c r="F315" s="3">
        <f t="shared" si="36"/>
        <v>245.97800000000001</v>
      </c>
      <c r="G315" s="7">
        <v>39601</v>
      </c>
      <c r="H315">
        <v>76.099999999999994</v>
      </c>
      <c r="I315" s="12">
        <v>0.08</v>
      </c>
      <c r="J315" s="3">
        <f t="shared" si="37"/>
        <v>101.02770000000001</v>
      </c>
      <c r="K315" s="7">
        <v>39631</v>
      </c>
      <c r="L315">
        <v>12.5</v>
      </c>
      <c r="M315" s="12">
        <v>0</v>
      </c>
      <c r="N315" s="3">
        <f t="shared" si="38"/>
        <v>-2.827499999999997</v>
      </c>
      <c r="O315" s="7">
        <v>39662</v>
      </c>
      <c r="P315">
        <v>80.400000000000006</v>
      </c>
      <c r="Q315" s="12">
        <v>0</v>
      </c>
      <c r="R315" s="3">
        <f t="shared" si="39"/>
        <v>97.524800000000013</v>
      </c>
      <c r="S315" s="7">
        <v>39693</v>
      </c>
      <c r="T315">
        <v>5.84</v>
      </c>
      <c r="U315" s="12">
        <v>0</v>
      </c>
      <c r="V315" s="3">
        <f t="shared" si="40"/>
        <v>-4.4379200000000001</v>
      </c>
      <c r="W315" s="7">
        <v>39723</v>
      </c>
      <c r="X315">
        <v>180</v>
      </c>
      <c r="Y315" s="12">
        <v>1.45</v>
      </c>
      <c r="Z315" s="3">
        <f t="shared" si="41"/>
        <v>453.37750000000005</v>
      </c>
      <c r="AA315" s="7">
        <v>39754</v>
      </c>
      <c r="AB315">
        <v>58.6</v>
      </c>
      <c r="AC315" s="12"/>
      <c r="AD315" s="3">
        <f t="shared" si="42"/>
        <v>94.638999999999996</v>
      </c>
      <c r="AE315" s="7">
        <v>39784</v>
      </c>
      <c r="AF315">
        <v>231</v>
      </c>
      <c r="AG315" s="12"/>
      <c r="AH315" s="3">
        <f t="shared" si="43"/>
        <v>373.065</v>
      </c>
    </row>
    <row r="316" spans="2:34" x14ac:dyDescent="0.35">
      <c r="B316">
        <f t="shared" si="44"/>
        <v>2008</v>
      </c>
      <c r="C316" s="7">
        <v>39571</v>
      </c>
      <c r="D316">
        <v>139</v>
      </c>
      <c r="E316" s="12">
        <v>0</v>
      </c>
      <c r="F316" s="3">
        <f t="shared" si="36"/>
        <v>181.31299999999999</v>
      </c>
      <c r="G316" s="7">
        <v>39602</v>
      </c>
      <c r="H316">
        <v>73.900000000000006</v>
      </c>
      <c r="I316" s="12">
        <v>0.84</v>
      </c>
      <c r="J316" s="3">
        <f t="shared" si="37"/>
        <v>203.62029999999999</v>
      </c>
      <c r="K316" s="7">
        <v>39632</v>
      </c>
      <c r="L316">
        <v>9.98</v>
      </c>
      <c r="M316" s="12">
        <v>0</v>
      </c>
      <c r="N316" s="3">
        <f t="shared" si="38"/>
        <v>-6.4487399999999973</v>
      </c>
      <c r="O316" s="7">
        <v>39663</v>
      </c>
      <c r="P316">
        <v>103</v>
      </c>
      <c r="Q316" s="12">
        <v>0.47</v>
      </c>
      <c r="R316" s="3">
        <f t="shared" si="39"/>
        <v>195.4015</v>
      </c>
      <c r="S316" s="7">
        <v>39694</v>
      </c>
      <c r="T316">
        <v>5.36</v>
      </c>
      <c r="U316" s="12">
        <v>0</v>
      </c>
      <c r="V316" s="3">
        <f t="shared" si="40"/>
        <v>-5.1276799999999989</v>
      </c>
      <c r="W316" s="7">
        <v>39724</v>
      </c>
      <c r="X316">
        <v>229</v>
      </c>
      <c r="Y316" s="12">
        <v>0.5</v>
      </c>
      <c r="Z316" s="3">
        <f t="shared" si="41"/>
        <v>391.59800000000001</v>
      </c>
      <c r="AA316" s="7">
        <v>39755</v>
      </c>
      <c r="AB316">
        <v>49.7</v>
      </c>
      <c r="AC316" s="12"/>
      <c r="AD316" s="3">
        <f t="shared" si="42"/>
        <v>80.265500000000003</v>
      </c>
      <c r="AE316" s="7">
        <v>39785</v>
      </c>
      <c r="AF316">
        <v>198</v>
      </c>
      <c r="AG316" s="12"/>
      <c r="AH316" s="3">
        <f t="shared" si="43"/>
        <v>319.77</v>
      </c>
    </row>
    <row r="317" spans="2:34" x14ac:dyDescent="0.35">
      <c r="B317">
        <f t="shared" si="44"/>
        <v>2008</v>
      </c>
      <c r="C317" s="7">
        <v>39572</v>
      </c>
      <c r="D317">
        <v>118</v>
      </c>
      <c r="E317" s="12">
        <v>0.25</v>
      </c>
      <c r="F317" s="3">
        <f t="shared" si="36"/>
        <v>185.92349999999999</v>
      </c>
      <c r="G317" s="7">
        <v>39603</v>
      </c>
      <c r="H317">
        <v>77.900000000000006</v>
      </c>
      <c r="I317" s="12">
        <v>0.2</v>
      </c>
      <c r="J317" s="3">
        <f t="shared" si="37"/>
        <v>120.31230000000001</v>
      </c>
      <c r="K317" s="7">
        <v>39633</v>
      </c>
      <c r="L317">
        <v>10.7</v>
      </c>
      <c r="M317" s="12">
        <v>0</v>
      </c>
      <c r="N317" s="3">
        <f t="shared" si="38"/>
        <v>-5.4140999999999995</v>
      </c>
      <c r="O317" s="7">
        <v>39664</v>
      </c>
      <c r="P317">
        <v>145</v>
      </c>
      <c r="Q317" s="12">
        <v>0</v>
      </c>
      <c r="R317" s="3">
        <f t="shared" si="39"/>
        <v>190.35500000000002</v>
      </c>
      <c r="S317" s="7">
        <v>39695</v>
      </c>
      <c r="T317">
        <v>4.9800000000000004</v>
      </c>
      <c r="U317" s="12">
        <v>0</v>
      </c>
      <c r="V317" s="3">
        <f t="shared" si="40"/>
        <v>-5.6737399999999996</v>
      </c>
      <c r="W317" s="7">
        <v>39725</v>
      </c>
      <c r="X317">
        <v>188</v>
      </c>
      <c r="Y317" s="12">
        <v>0.03</v>
      </c>
      <c r="Z317" s="3">
        <f t="shared" si="41"/>
        <v>267.28050000000002</v>
      </c>
      <c r="AA317" s="7">
        <v>39756</v>
      </c>
      <c r="AB317">
        <v>45.2</v>
      </c>
      <c r="AC317" s="12"/>
      <c r="AD317" s="3">
        <f t="shared" si="42"/>
        <v>72.998000000000005</v>
      </c>
      <c r="AE317" s="7">
        <v>39786</v>
      </c>
      <c r="AF317">
        <v>162</v>
      </c>
      <c r="AG317" s="12"/>
      <c r="AH317" s="3">
        <f t="shared" si="43"/>
        <v>261.63</v>
      </c>
    </row>
    <row r="318" spans="2:34" x14ac:dyDescent="0.35">
      <c r="B318">
        <f t="shared" si="44"/>
        <v>2008</v>
      </c>
      <c r="C318" s="7">
        <v>39573</v>
      </c>
      <c r="D318">
        <v>105</v>
      </c>
      <c r="E318" s="12">
        <v>0.16</v>
      </c>
      <c r="F318" s="3">
        <f t="shared" si="36"/>
        <v>154.71900000000002</v>
      </c>
      <c r="G318" s="7">
        <v>39604</v>
      </c>
      <c r="H318">
        <v>73.5</v>
      </c>
      <c r="I318" s="12">
        <v>0</v>
      </c>
      <c r="J318" s="3">
        <f t="shared" si="37"/>
        <v>86.159500000000008</v>
      </c>
      <c r="K318" s="7">
        <v>39634</v>
      </c>
      <c r="L318">
        <v>10.3</v>
      </c>
      <c r="M318" s="12">
        <v>0.06</v>
      </c>
      <c r="N318" s="3">
        <f t="shared" si="38"/>
        <v>2.3601000000000028</v>
      </c>
      <c r="O318" s="7">
        <v>39665</v>
      </c>
      <c r="P318">
        <v>120</v>
      </c>
      <c r="Q318" s="12">
        <v>0</v>
      </c>
      <c r="R318" s="3">
        <f t="shared" si="39"/>
        <v>154.43</v>
      </c>
      <c r="S318" s="7">
        <v>39696</v>
      </c>
      <c r="T318">
        <v>4.67</v>
      </c>
      <c r="U318" s="12">
        <v>0</v>
      </c>
      <c r="V318" s="3">
        <f t="shared" si="40"/>
        <v>-6.1192099999999998</v>
      </c>
      <c r="W318" s="7">
        <v>39726</v>
      </c>
      <c r="X318">
        <v>134</v>
      </c>
      <c r="Y318" s="12">
        <v>0</v>
      </c>
      <c r="Z318" s="3">
        <f t="shared" si="41"/>
        <v>185.50800000000001</v>
      </c>
      <c r="AA318" s="7">
        <v>39757</v>
      </c>
      <c r="AB318">
        <v>42.1</v>
      </c>
      <c r="AC318" s="12"/>
      <c r="AD318" s="3">
        <f t="shared" si="42"/>
        <v>67.991500000000002</v>
      </c>
      <c r="AE318" s="7">
        <v>39787</v>
      </c>
      <c r="AF318">
        <v>138</v>
      </c>
      <c r="AG318" s="12"/>
      <c r="AH318" s="3">
        <f t="shared" si="43"/>
        <v>222.87</v>
      </c>
    </row>
    <row r="319" spans="2:34" x14ac:dyDescent="0.35">
      <c r="B319">
        <f t="shared" si="44"/>
        <v>2008</v>
      </c>
      <c r="C319" s="7">
        <v>39574</v>
      </c>
      <c r="D319">
        <v>94.1</v>
      </c>
      <c r="E319" s="12">
        <v>0</v>
      </c>
      <c r="F319" s="3">
        <f t="shared" si="36"/>
        <v>116.79169999999999</v>
      </c>
      <c r="G319" s="7">
        <v>39605</v>
      </c>
      <c r="H319">
        <v>62.8</v>
      </c>
      <c r="I319" s="12">
        <v>0</v>
      </c>
      <c r="J319" s="3">
        <f t="shared" si="37"/>
        <v>70.783600000000007</v>
      </c>
      <c r="K319" s="7">
        <v>39635</v>
      </c>
      <c r="L319">
        <v>9.17</v>
      </c>
      <c r="M319" s="12">
        <v>0</v>
      </c>
      <c r="N319" s="3">
        <f t="shared" si="38"/>
        <v>-7.6127099999999981</v>
      </c>
      <c r="O319" s="7">
        <v>39666</v>
      </c>
      <c r="P319">
        <v>84</v>
      </c>
      <c r="Q319" s="12">
        <v>0</v>
      </c>
      <c r="R319" s="3">
        <f t="shared" si="39"/>
        <v>102.69799999999999</v>
      </c>
      <c r="S319" s="7">
        <v>39697</v>
      </c>
      <c r="T319">
        <v>4.66</v>
      </c>
      <c r="U319" s="12">
        <v>0</v>
      </c>
      <c r="V319" s="3">
        <f t="shared" si="40"/>
        <v>-6.1335799999999994</v>
      </c>
      <c r="W319" s="7">
        <v>39727</v>
      </c>
      <c r="X319">
        <v>99.1</v>
      </c>
      <c r="Y319" s="12">
        <v>0</v>
      </c>
      <c r="Z319" s="3">
        <f t="shared" si="41"/>
        <v>135.35669999999999</v>
      </c>
      <c r="AA319" s="7">
        <v>39758</v>
      </c>
      <c r="AB319">
        <v>39.6</v>
      </c>
      <c r="AC319" s="12"/>
      <c r="AD319" s="3">
        <f t="shared" si="42"/>
        <v>63.954000000000001</v>
      </c>
      <c r="AE319" s="7">
        <v>39788</v>
      </c>
      <c r="AF319">
        <v>115</v>
      </c>
      <c r="AG319" s="12"/>
      <c r="AH319" s="3">
        <f t="shared" si="43"/>
        <v>185.72499999999999</v>
      </c>
    </row>
    <row r="320" spans="2:34" x14ac:dyDescent="0.35">
      <c r="B320">
        <f t="shared" si="44"/>
        <v>2008</v>
      </c>
      <c r="C320" s="7">
        <v>39575</v>
      </c>
      <c r="D320">
        <v>84.5</v>
      </c>
      <c r="E320" s="12">
        <v>0</v>
      </c>
      <c r="F320" s="3">
        <f t="shared" si="36"/>
        <v>102.9965</v>
      </c>
      <c r="G320" s="7">
        <v>39606</v>
      </c>
      <c r="H320">
        <v>52.7</v>
      </c>
      <c r="I320" s="12">
        <v>0</v>
      </c>
      <c r="J320" s="3">
        <f t="shared" si="37"/>
        <v>56.2699</v>
      </c>
      <c r="K320" s="7">
        <v>39636</v>
      </c>
      <c r="L320">
        <v>8.09</v>
      </c>
      <c r="M320" s="12">
        <v>0</v>
      </c>
      <c r="N320" s="3">
        <f t="shared" si="38"/>
        <v>-9.1646699999999992</v>
      </c>
      <c r="O320" s="7">
        <v>39667</v>
      </c>
      <c r="P320">
        <v>60.7</v>
      </c>
      <c r="Q320" s="12">
        <v>1.65</v>
      </c>
      <c r="R320" s="3">
        <f t="shared" si="39"/>
        <v>298.8134</v>
      </c>
      <c r="S320" s="7">
        <v>39698</v>
      </c>
      <c r="T320">
        <v>90.5</v>
      </c>
      <c r="U320" s="12">
        <v>0.8</v>
      </c>
      <c r="V320" s="3">
        <f t="shared" si="40"/>
        <v>228.5385</v>
      </c>
      <c r="W320" s="7">
        <v>39728</v>
      </c>
      <c r="X320">
        <v>76.599999999999994</v>
      </c>
      <c r="Y320" s="12">
        <v>0</v>
      </c>
      <c r="Z320" s="3">
        <f t="shared" si="41"/>
        <v>103.02419999999999</v>
      </c>
      <c r="AA320" s="7">
        <v>39759</v>
      </c>
      <c r="AB320">
        <v>66.2</v>
      </c>
      <c r="AC320" s="12"/>
      <c r="AD320" s="3">
        <f t="shared" si="42"/>
        <v>106.91300000000001</v>
      </c>
      <c r="AE320" s="7">
        <v>39789</v>
      </c>
      <c r="AF320">
        <v>109</v>
      </c>
      <c r="AG320" s="12"/>
      <c r="AH320" s="3">
        <f t="shared" si="43"/>
        <v>176.035</v>
      </c>
    </row>
    <row r="321" spans="2:34" x14ac:dyDescent="0.35">
      <c r="B321">
        <f t="shared" si="44"/>
        <v>2008</v>
      </c>
      <c r="C321" s="7">
        <v>39576</v>
      </c>
      <c r="D321">
        <v>77.5</v>
      </c>
      <c r="E321" s="12">
        <v>0.04</v>
      </c>
      <c r="F321" s="3">
        <f t="shared" si="36"/>
        <v>98.503500000000003</v>
      </c>
      <c r="G321" s="7">
        <v>39607</v>
      </c>
      <c r="H321">
        <v>44.5</v>
      </c>
      <c r="I321" s="12">
        <v>0</v>
      </c>
      <c r="J321" s="3">
        <f t="shared" si="37"/>
        <v>44.486499999999999</v>
      </c>
      <c r="K321" s="7">
        <v>39637</v>
      </c>
      <c r="L321">
        <v>8.36</v>
      </c>
      <c r="M321" s="12">
        <v>0</v>
      </c>
      <c r="N321" s="3">
        <f t="shared" si="38"/>
        <v>-8.7766799999999989</v>
      </c>
      <c r="O321" s="7">
        <v>39668</v>
      </c>
      <c r="P321">
        <v>47.7</v>
      </c>
      <c r="Q321" s="12">
        <v>0</v>
      </c>
      <c r="R321" s="3">
        <f t="shared" si="39"/>
        <v>50.534900000000007</v>
      </c>
      <c r="S321" s="7">
        <v>39699</v>
      </c>
      <c r="T321">
        <v>112</v>
      </c>
      <c r="U321" s="12">
        <v>0</v>
      </c>
      <c r="V321" s="3">
        <f t="shared" si="40"/>
        <v>148.114</v>
      </c>
      <c r="W321" s="7">
        <v>39729</v>
      </c>
      <c r="X321">
        <v>60.5</v>
      </c>
      <c r="Y321" s="12">
        <v>0</v>
      </c>
      <c r="Z321" s="3">
        <f t="shared" si="41"/>
        <v>79.888500000000008</v>
      </c>
      <c r="AA321" s="7">
        <v>39760</v>
      </c>
      <c r="AB321">
        <v>76.2</v>
      </c>
      <c r="AC321" s="12"/>
      <c r="AD321" s="3">
        <f t="shared" si="42"/>
        <v>123.063</v>
      </c>
      <c r="AE321" s="7">
        <v>39790</v>
      </c>
      <c r="AF321">
        <v>95.2</v>
      </c>
      <c r="AG321" s="12"/>
      <c r="AH321" s="3">
        <f t="shared" si="43"/>
        <v>153.74799999999999</v>
      </c>
    </row>
    <row r="322" spans="2:34" x14ac:dyDescent="0.35">
      <c r="B322">
        <f t="shared" si="44"/>
        <v>2008</v>
      </c>
      <c r="C322" s="7">
        <v>39577</v>
      </c>
      <c r="D322">
        <v>78.900000000000006</v>
      </c>
      <c r="E322" s="12">
        <v>0</v>
      </c>
      <c r="F322" s="3">
        <f t="shared" si="36"/>
        <v>94.949300000000022</v>
      </c>
      <c r="G322" s="7">
        <v>39608</v>
      </c>
      <c r="H322">
        <v>37.299999999999997</v>
      </c>
      <c r="I322" s="12">
        <v>0.01</v>
      </c>
      <c r="J322" s="3">
        <f t="shared" si="37"/>
        <v>35.531599999999997</v>
      </c>
      <c r="K322" s="7">
        <v>39638</v>
      </c>
      <c r="L322">
        <v>6.87</v>
      </c>
      <c r="M322" s="12">
        <v>0</v>
      </c>
      <c r="N322" s="3">
        <f t="shared" si="38"/>
        <v>-10.917809999999999</v>
      </c>
      <c r="O322" s="7">
        <v>39669</v>
      </c>
      <c r="P322">
        <v>42.9</v>
      </c>
      <c r="Q322" s="12">
        <v>0.75</v>
      </c>
      <c r="R322" s="3">
        <f t="shared" si="39"/>
        <v>147.99979999999999</v>
      </c>
      <c r="S322" s="7">
        <v>39700</v>
      </c>
      <c r="T322">
        <v>93.4</v>
      </c>
      <c r="U322" s="12">
        <v>0</v>
      </c>
      <c r="V322" s="3">
        <f t="shared" si="40"/>
        <v>121.3858</v>
      </c>
      <c r="W322" s="7">
        <v>39730</v>
      </c>
      <c r="X322">
        <v>51.5</v>
      </c>
      <c r="Y322" s="12">
        <v>0</v>
      </c>
      <c r="Z322" s="3">
        <f t="shared" si="41"/>
        <v>66.955500000000001</v>
      </c>
      <c r="AA322" s="7">
        <v>39761</v>
      </c>
      <c r="AB322">
        <v>87.4</v>
      </c>
      <c r="AC322" s="12"/>
      <c r="AD322" s="3">
        <f t="shared" si="42"/>
        <v>141.15100000000001</v>
      </c>
      <c r="AE322" s="7">
        <v>39791</v>
      </c>
      <c r="AF322">
        <v>86</v>
      </c>
      <c r="AG322" s="12"/>
      <c r="AH322" s="3">
        <f t="shared" si="43"/>
        <v>138.88999999999999</v>
      </c>
    </row>
    <row r="323" spans="2:34" x14ac:dyDescent="0.35">
      <c r="B323">
        <f t="shared" si="44"/>
        <v>2008</v>
      </c>
      <c r="C323" s="7">
        <v>39578</v>
      </c>
      <c r="D323">
        <v>70.5</v>
      </c>
      <c r="E323" s="12">
        <v>0</v>
      </c>
      <c r="F323" s="3">
        <f t="shared" si="36"/>
        <v>82.878500000000003</v>
      </c>
      <c r="G323" s="7">
        <v>39609</v>
      </c>
      <c r="H323">
        <v>28.9</v>
      </c>
      <c r="I323" s="12">
        <v>0</v>
      </c>
      <c r="J323" s="3">
        <f t="shared" si="37"/>
        <v>22.069299999999998</v>
      </c>
      <c r="K323" s="7">
        <v>39639</v>
      </c>
      <c r="L323">
        <v>6.31</v>
      </c>
      <c r="M323" s="12">
        <v>0</v>
      </c>
      <c r="N323" s="3">
        <f t="shared" si="38"/>
        <v>-11.722529999999999</v>
      </c>
      <c r="O323" s="7">
        <v>39670</v>
      </c>
      <c r="P323">
        <v>38</v>
      </c>
      <c r="Q323" s="12">
        <v>0</v>
      </c>
      <c r="R323" s="3">
        <f t="shared" si="39"/>
        <v>36.596000000000004</v>
      </c>
      <c r="S323" s="7">
        <v>39701</v>
      </c>
      <c r="T323">
        <v>75.400000000000006</v>
      </c>
      <c r="U323" s="12">
        <v>0.33</v>
      </c>
      <c r="V323" s="3">
        <f t="shared" si="40"/>
        <v>141.4393</v>
      </c>
      <c r="W323" s="7">
        <v>39731</v>
      </c>
      <c r="X323">
        <v>45</v>
      </c>
      <c r="Y323" s="12">
        <v>0.02</v>
      </c>
      <c r="Z323" s="3">
        <f t="shared" si="41"/>
        <v>60.39800000000001</v>
      </c>
      <c r="AA323" s="7">
        <v>39762</v>
      </c>
      <c r="AB323">
        <v>88.5</v>
      </c>
      <c r="AC323" s="12"/>
      <c r="AD323" s="3">
        <f t="shared" si="42"/>
        <v>142.92750000000001</v>
      </c>
      <c r="AE323" s="7">
        <v>39792</v>
      </c>
      <c r="AF323">
        <v>149</v>
      </c>
      <c r="AG323" s="12"/>
      <c r="AH323" s="3">
        <f t="shared" si="43"/>
        <v>240.63499999999999</v>
      </c>
    </row>
    <row r="324" spans="2:34" x14ac:dyDescent="0.35">
      <c r="B324">
        <f t="shared" si="44"/>
        <v>2008</v>
      </c>
      <c r="C324" s="7">
        <v>39579</v>
      </c>
      <c r="D324">
        <v>63.8</v>
      </c>
      <c r="E324" s="12">
        <v>0</v>
      </c>
      <c r="F324" s="3">
        <f t="shared" ref="F324:F387" si="45">IF(ISBLANK(D324),"",(D324*F$3)+F$2+((E324/12)*GL_sqft)/Day_sec)</f>
        <v>73.250599999999991</v>
      </c>
      <c r="G324" s="7">
        <v>39610</v>
      </c>
      <c r="H324">
        <v>25.7</v>
      </c>
      <c r="I324" s="12">
        <v>0</v>
      </c>
      <c r="J324" s="3">
        <f t="shared" ref="J324:J387" si="46">IF(ISBLANK(H324),"",(H324*J$3)+J$2+((I324/12)*GL_sqft)/Day_sec)</f>
        <v>17.4709</v>
      </c>
      <c r="K324" s="7">
        <v>39640</v>
      </c>
      <c r="L324">
        <v>6.03</v>
      </c>
      <c r="M324" s="12">
        <v>0</v>
      </c>
      <c r="N324" s="3">
        <f t="shared" ref="N324:N387" si="47">IF(ISBLANK(L324),"",(L324*N$3)+N$2+((M324/12)*GL_sqft)/Day_sec)</f>
        <v>-12.124889999999999</v>
      </c>
      <c r="O324" s="7">
        <v>39671</v>
      </c>
      <c r="P324">
        <v>35.200000000000003</v>
      </c>
      <c r="Q324" s="12">
        <v>0</v>
      </c>
      <c r="R324" s="3">
        <f t="shared" ref="R324:R387" si="48">IF(ISBLANK(P324),"",(P324*R$3)+R$2+((Q324/12)*GL_sqft)/Day_sec)</f>
        <v>32.572400000000002</v>
      </c>
      <c r="S324" s="7">
        <v>39702</v>
      </c>
      <c r="T324">
        <v>53.9</v>
      </c>
      <c r="U324" s="12">
        <v>0</v>
      </c>
      <c r="V324" s="3">
        <f t="shared" ref="V324:V387" si="49">IF(ISBLANK(T324),"",(T324*V$3)+V$2+((U324/12)*GL_sqft)/Day_sec)</f>
        <v>64.624300000000005</v>
      </c>
      <c r="W324" s="7">
        <v>39732</v>
      </c>
      <c r="X324">
        <v>38.299999999999997</v>
      </c>
      <c r="Y324" s="12">
        <v>0</v>
      </c>
      <c r="Z324" s="3">
        <f t="shared" ref="Z324:Z387" si="50">IF(ISBLANK(X324),"",(X324*Z$3)+Z$2+((Y324/12)*GL_sqft)/Day_sec)</f>
        <v>47.987099999999998</v>
      </c>
      <c r="AA324" s="7">
        <v>39763</v>
      </c>
      <c r="AB324">
        <v>80.099999999999994</v>
      </c>
      <c r="AC324" s="12"/>
      <c r="AD324" s="3">
        <f t="shared" ref="AD324:AD387" si="51">IF(ISBLANK(AB324),"",(AB324*AD$3)+AD$2+((AC324/12)*GL_sqft)/Day_sec)</f>
        <v>129.36149999999998</v>
      </c>
      <c r="AE324" s="7">
        <v>39793</v>
      </c>
      <c r="AF324">
        <v>202</v>
      </c>
      <c r="AG324" s="12"/>
      <c r="AH324" s="3">
        <f t="shared" ref="AH324:AH387" si="52">IF(ISBLANK(AF324),"",(AF324*AH$3)+AH$2+((AG324/12)*GL_sqft)/Day_sec)</f>
        <v>326.23</v>
      </c>
    </row>
    <row r="325" spans="2:34" x14ac:dyDescent="0.35">
      <c r="B325">
        <f t="shared" ref="B325:B388" si="53">YEAR(O325)</f>
        <v>2008</v>
      </c>
      <c r="C325" s="7">
        <v>39580</v>
      </c>
      <c r="D325">
        <v>56.2</v>
      </c>
      <c r="E325" s="12">
        <v>0</v>
      </c>
      <c r="F325" s="3">
        <f t="shared" si="45"/>
        <v>62.329400000000014</v>
      </c>
      <c r="G325" s="7">
        <v>39611</v>
      </c>
      <c r="H325">
        <v>23.1</v>
      </c>
      <c r="I325" s="12">
        <v>0</v>
      </c>
      <c r="J325" s="3">
        <f t="shared" si="46"/>
        <v>13.734700000000004</v>
      </c>
      <c r="K325" s="7">
        <v>39641</v>
      </c>
      <c r="L325">
        <v>5.5</v>
      </c>
      <c r="M325" s="12">
        <v>0</v>
      </c>
      <c r="N325" s="3">
        <f t="shared" si="47"/>
        <v>-12.886499999999998</v>
      </c>
      <c r="O325" s="7">
        <v>39672</v>
      </c>
      <c r="P325">
        <v>34.200000000000003</v>
      </c>
      <c r="Q325" s="12">
        <v>0</v>
      </c>
      <c r="R325" s="3">
        <f t="shared" si="48"/>
        <v>31.135400000000008</v>
      </c>
      <c r="S325" s="7">
        <v>39703</v>
      </c>
      <c r="T325">
        <v>40.5</v>
      </c>
      <c r="U325" s="12">
        <v>0</v>
      </c>
      <c r="V325" s="3">
        <f t="shared" si="49"/>
        <v>45.368500000000004</v>
      </c>
      <c r="W325" s="7">
        <v>39733</v>
      </c>
      <c r="X325">
        <v>33.9</v>
      </c>
      <c r="Y325" s="12">
        <v>0</v>
      </c>
      <c r="Z325" s="3">
        <f t="shared" si="50"/>
        <v>41.664300000000004</v>
      </c>
      <c r="AA325" s="7">
        <v>39764</v>
      </c>
      <c r="AB325">
        <v>70</v>
      </c>
      <c r="AC325" s="12"/>
      <c r="AD325" s="3">
        <f t="shared" si="51"/>
        <v>113.05</v>
      </c>
      <c r="AE325" s="7">
        <v>39794</v>
      </c>
      <c r="AF325">
        <v>386</v>
      </c>
      <c r="AG325" s="12"/>
      <c r="AH325" s="3">
        <f t="shared" si="52"/>
        <v>623.39</v>
      </c>
    </row>
    <row r="326" spans="2:34" x14ac:dyDescent="0.35">
      <c r="B326">
        <f t="shared" si="53"/>
        <v>2008</v>
      </c>
      <c r="C326" s="7">
        <v>39581</v>
      </c>
      <c r="D326">
        <v>50</v>
      </c>
      <c r="E326" s="12">
        <v>0</v>
      </c>
      <c r="F326" s="3">
        <f t="shared" si="45"/>
        <v>53.420000000000009</v>
      </c>
      <c r="G326" s="7">
        <v>39612</v>
      </c>
      <c r="H326">
        <v>17</v>
      </c>
      <c r="I326" s="12">
        <v>0.03</v>
      </c>
      <c r="J326" s="3">
        <f t="shared" si="46"/>
        <v>9.1435000000000013</v>
      </c>
      <c r="K326" s="7">
        <v>39642</v>
      </c>
      <c r="L326">
        <v>5.59</v>
      </c>
      <c r="M326" s="12">
        <v>0</v>
      </c>
      <c r="N326" s="3">
        <f t="shared" si="47"/>
        <v>-12.757169999999999</v>
      </c>
      <c r="O326" s="7">
        <v>39673</v>
      </c>
      <c r="P326">
        <v>34.1</v>
      </c>
      <c r="Q326" s="12">
        <v>0</v>
      </c>
      <c r="R326" s="3">
        <f t="shared" si="48"/>
        <v>30.991700000000005</v>
      </c>
      <c r="S326" s="7">
        <v>39704</v>
      </c>
      <c r="T326">
        <v>33.299999999999997</v>
      </c>
      <c r="U326" s="12">
        <v>0.41</v>
      </c>
      <c r="V326" s="3">
        <f t="shared" si="49"/>
        <v>92.073599999999999</v>
      </c>
      <c r="W326" s="7">
        <v>39734</v>
      </c>
      <c r="X326">
        <v>31.5</v>
      </c>
      <c r="Y326" s="12">
        <v>0</v>
      </c>
      <c r="Z326" s="3">
        <f t="shared" si="50"/>
        <v>38.215500000000006</v>
      </c>
      <c r="AA326" s="7">
        <v>39765</v>
      </c>
      <c r="AB326">
        <v>62</v>
      </c>
      <c r="AC326" s="12"/>
      <c r="AD326" s="3">
        <f t="shared" si="51"/>
        <v>100.13</v>
      </c>
      <c r="AE326" s="7">
        <v>39795</v>
      </c>
      <c r="AF326">
        <v>578</v>
      </c>
      <c r="AG326" s="12"/>
      <c r="AH326" s="3">
        <f t="shared" si="52"/>
        <v>933.47</v>
      </c>
    </row>
    <row r="327" spans="2:34" x14ac:dyDescent="0.35">
      <c r="B327">
        <f t="shared" si="53"/>
        <v>2008</v>
      </c>
      <c r="C327" s="7">
        <v>39582</v>
      </c>
      <c r="D327">
        <v>44.9</v>
      </c>
      <c r="E327" s="12">
        <v>0</v>
      </c>
      <c r="F327" s="3">
        <f t="shared" si="45"/>
        <v>46.091299999999997</v>
      </c>
      <c r="G327" s="7">
        <v>39613</v>
      </c>
      <c r="H327">
        <v>12.7</v>
      </c>
      <c r="I327" s="12">
        <v>0</v>
      </c>
      <c r="J327" s="3">
        <f t="shared" si="46"/>
        <v>-1.2101000000000006</v>
      </c>
      <c r="K327" s="7">
        <v>39643</v>
      </c>
      <c r="L327">
        <v>5.59</v>
      </c>
      <c r="M327" s="12">
        <v>0</v>
      </c>
      <c r="N327" s="3">
        <f t="shared" si="47"/>
        <v>-12.757169999999999</v>
      </c>
      <c r="O327" s="7">
        <v>39674</v>
      </c>
      <c r="P327">
        <v>29.7</v>
      </c>
      <c r="Q327" s="12">
        <v>0</v>
      </c>
      <c r="R327" s="3">
        <f t="shared" si="48"/>
        <v>24.668899999999997</v>
      </c>
      <c r="S327" s="7">
        <v>39705</v>
      </c>
      <c r="T327">
        <v>27.6</v>
      </c>
      <c r="U327" s="12">
        <v>0</v>
      </c>
      <c r="V327" s="3">
        <f t="shared" si="49"/>
        <v>26.831200000000003</v>
      </c>
      <c r="W327" s="7">
        <v>39735</v>
      </c>
      <c r="X327">
        <v>29</v>
      </c>
      <c r="Y327" s="12">
        <v>0</v>
      </c>
      <c r="Z327" s="3">
        <f t="shared" si="50"/>
        <v>34.623000000000005</v>
      </c>
      <c r="AA327" s="7">
        <v>39766</v>
      </c>
      <c r="AB327">
        <v>58.8</v>
      </c>
      <c r="AC327" s="12"/>
      <c r="AD327" s="3">
        <f t="shared" si="51"/>
        <v>94.961999999999989</v>
      </c>
      <c r="AE327" s="7">
        <v>39796</v>
      </c>
      <c r="AF327">
        <v>363</v>
      </c>
      <c r="AG327" s="12"/>
      <c r="AH327" s="3">
        <f t="shared" si="52"/>
        <v>586.245</v>
      </c>
    </row>
    <row r="328" spans="2:34" x14ac:dyDescent="0.35">
      <c r="B328">
        <f t="shared" si="53"/>
        <v>2008</v>
      </c>
      <c r="C328" s="7">
        <v>39583</v>
      </c>
      <c r="D328">
        <v>40.700000000000003</v>
      </c>
      <c r="E328" s="12">
        <v>0</v>
      </c>
      <c r="F328" s="3">
        <f t="shared" si="45"/>
        <v>40.055900000000008</v>
      </c>
      <c r="G328" s="7">
        <v>39614</v>
      </c>
      <c r="H328">
        <v>11.6</v>
      </c>
      <c r="I328" s="12">
        <v>0</v>
      </c>
      <c r="J328" s="3">
        <f t="shared" si="46"/>
        <v>-2.7908000000000008</v>
      </c>
      <c r="K328" s="7">
        <v>39644</v>
      </c>
      <c r="L328">
        <v>6.23</v>
      </c>
      <c r="M328" s="12">
        <v>0</v>
      </c>
      <c r="N328" s="3">
        <f t="shared" si="47"/>
        <v>-11.837489999999999</v>
      </c>
      <c r="O328" s="7">
        <v>39675</v>
      </c>
      <c r="P328">
        <v>26.7</v>
      </c>
      <c r="Q328" s="12">
        <v>0.65</v>
      </c>
      <c r="R328" s="3">
        <f t="shared" si="48"/>
        <v>110.80540000000001</v>
      </c>
      <c r="S328" s="7">
        <v>39706</v>
      </c>
      <c r="T328">
        <v>24.9</v>
      </c>
      <c r="U328" s="12">
        <v>0.18</v>
      </c>
      <c r="V328" s="3">
        <f t="shared" si="49"/>
        <v>47.9983</v>
      </c>
      <c r="W328" s="7">
        <v>39736</v>
      </c>
      <c r="X328">
        <v>32.700000000000003</v>
      </c>
      <c r="Y328" s="12">
        <v>0</v>
      </c>
      <c r="Z328" s="3">
        <f t="shared" si="50"/>
        <v>39.939900000000009</v>
      </c>
      <c r="AA328" s="7">
        <v>39767</v>
      </c>
      <c r="AB328">
        <v>60.9</v>
      </c>
      <c r="AC328" s="12"/>
      <c r="AD328" s="3">
        <f t="shared" si="51"/>
        <v>98.353499999999997</v>
      </c>
      <c r="AE328" s="7">
        <v>39797</v>
      </c>
      <c r="AF328">
        <v>252</v>
      </c>
      <c r="AG328" s="12"/>
      <c r="AH328" s="3">
        <f t="shared" si="52"/>
        <v>406.98</v>
      </c>
    </row>
    <row r="329" spans="2:34" x14ac:dyDescent="0.35">
      <c r="B329">
        <f t="shared" si="53"/>
        <v>2008</v>
      </c>
      <c r="C329" s="7">
        <v>39584</v>
      </c>
      <c r="D329">
        <v>38.1</v>
      </c>
      <c r="E329" s="12">
        <v>0</v>
      </c>
      <c r="F329" s="3">
        <f t="shared" si="45"/>
        <v>36.319700000000005</v>
      </c>
      <c r="G329" s="7">
        <v>39615</v>
      </c>
      <c r="H329">
        <v>11</v>
      </c>
      <c r="I329" s="12">
        <v>0</v>
      </c>
      <c r="J329" s="3">
        <f t="shared" si="46"/>
        <v>-3.6530000000000005</v>
      </c>
      <c r="K329" s="7">
        <v>39645</v>
      </c>
      <c r="L329">
        <v>5.66</v>
      </c>
      <c r="M329" s="12">
        <v>0</v>
      </c>
      <c r="N329" s="3">
        <f t="shared" si="47"/>
        <v>-12.656579999999998</v>
      </c>
      <c r="O329" s="7">
        <v>39676</v>
      </c>
      <c r="P329">
        <v>23.5</v>
      </c>
      <c r="Q329" s="12">
        <v>0</v>
      </c>
      <c r="R329" s="3">
        <f t="shared" si="48"/>
        <v>15.759499999999999</v>
      </c>
      <c r="S329" s="7">
        <v>39707</v>
      </c>
      <c r="T329">
        <v>19.600000000000001</v>
      </c>
      <c r="U329" s="12">
        <v>0</v>
      </c>
      <c r="V329" s="3">
        <f t="shared" si="49"/>
        <v>15.335200000000002</v>
      </c>
      <c r="W329" s="7">
        <v>39737</v>
      </c>
      <c r="X329">
        <v>26.2</v>
      </c>
      <c r="Y329" s="12">
        <v>0</v>
      </c>
      <c r="Z329" s="3">
        <f t="shared" si="50"/>
        <v>30.599399999999999</v>
      </c>
      <c r="AA329" s="7">
        <v>39768</v>
      </c>
      <c r="AB329">
        <v>194</v>
      </c>
      <c r="AC329" s="12"/>
      <c r="AD329" s="3">
        <f t="shared" si="51"/>
        <v>313.31</v>
      </c>
      <c r="AE329" s="7">
        <v>39798</v>
      </c>
      <c r="AF329">
        <v>205</v>
      </c>
      <c r="AG329" s="12"/>
      <c r="AH329" s="3">
        <f t="shared" si="52"/>
        <v>331.07499999999999</v>
      </c>
    </row>
    <row r="330" spans="2:34" x14ac:dyDescent="0.35">
      <c r="B330">
        <f t="shared" si="53"/>
        <v>2008</v>
      </c>
      <c r="C330" s="7">
        <v>39585</v>
      </c>
      <c r="D330">
        <v>36.1</v>
      </c>
      <c r="E330" s="12">
        <v>0.1</v>
      </c>
      <c r="F330" s="3">
        <f t="shared" si="45"/>
        <v>47.360700000000001</v>
      </c>
      <c r="G330" s="7">
        <v>39616</v>
      </c>
      <c r="H330">
        <v>16.3</v>
      </c>
      <c r="I330" s="12">
        <v>0.65</v>
      </c>
      <c r="J330" s="3">
        <f t="shared" si="46"/>
        <v>94.410600000000002</v>
      </c>
      <c r="K330" s="7">
        <v>39646</v>
      </c>
      <c r="L330">
        <v>5.67</v>
      </c>
      <c r="M330" s="12">
        <v>0</v>
      </c>
      <c r="N330" s="3">
        <f t="shared" si="47"/>
        <v>-12.642209999999999</v>
      </c>
      <c r="O330" s="7">
        <v>39677</v>
      </c>
      <c r="P330">
        <v>20.9</v>
      </c>
      <c r="Q330" s="12">
        <v>0</v>
      </c>
      <c r="R330" s="3">
        <f t="shared" si="48"/>
        <v>12.023299999999999</v>
      </c>
      <c r="S330" s="7">
        <v>39708</v>
      </c>
      <c r="T330">
        <v>16.100000000000001</v>
      </c>
      <c r="U330" s="12">
        <v>0</v>
      </c>
      <c r="V330" s="3">
        <f t="shared" si="49"/>
        <v>10.305700000000003</v>
      </c>
      <c r="W330" s="7">
        <v>39738</v>
      </c>
      <c r="X330">
        <v>27.8</v>
      </c>
      <c r="Y330" s="12">
        <v>2.3E-2</v>
      </c>
      <c r="Z330" s="3">
        <f t="shared" si="50"/>
        <v>36.099050000000005</v>
      </c>
      <c r="AA330" s="7">
        <v>39769</v>
      </c>
      <c r="AB330">
        <v>294</v>
      </c>
      <c r="AC330" s="12"/>
      <c r="AD330" s="3">
        <f t="shared" si="51"/>
        <v>474.81</v>
      </c>
      <c r="AE330" s="7">
        <v>39799</v>
      </c>
      <c r="AF330">
        <v>169</v>
      </c>
      <c r="AG330" s="12"/>
      <c r="AH330" s="3">
        <f t="shared" si="52"/>
        <v>272.935</v>
      </c>
    </row>
    <row r="331" spans="2:34" x14ac:dyDescent="0.35">
      <c r="B331">
        <f t="shared" si="53"/>
        <v>2008</v>
      </c>
      <c r="C331" s="7">
        <v>39586</v>
      </c>
      <c r="D331">
        <v>41.5</v>
      </c>
      <c r="E331" s="12">
        <v>0.23</v>
      </c>
      <c r="F331" s="3">
        <f t="shared" si="45"/>
        <v>73.210000000000008</v>
      </c>
      <c r="G331" s="7">
        <v>39617</v>
      </c>
      <c r="H331">
        <v>18.5</v>
      </c>
      <c r="I331" s="12">
        <v>0.02</v>
      </c>
      <c r="J331" s="3">
        <f t="shared" si="46"/>
        <v>9.9075000000000006</v>
      </c>
      <c r="K331" s="7">
        <v>39647</v>
      </c>
      <c r="L331">
        <v>5.89</v>
      </c>
      <c r="M331" s="12">
        <v>0</v>
      </c>
      <c r="N331" s="3">
        <f t="shared" si="47"/>
        <v>-12.32607</v>
      </c>
      <c r="O331" s="7">
        <v>39678</v>
      </c>
      <c r="P331">
        <v>17.600000000000001</v>
      </c>
      <c r="Q331" s="12">
        <v>0</v>
      </c>
      <c r="R331" s="3">
        <f t="shared" si="48"/>
        <v>7.2812000000000019</v>
      </c>
      <c r="S331" s="7">
        <v>39709</v>
      </c>
      <c r="T331">
        <v>12.6</v>
      </c>
      <c r="U331" s="12">
        <v>0</v>
      </c>
      <c r="V331" s="3">
        <f t="shared" si="49"/>
        <v>5.2762000000000011</v>
      </c>
      <c r="W331" s="7">
        <v>39739</v>
      </c>
      <c r="X331">
        <v>25.1</v>
      </c>
      <c r="Y331" s="12">
        <v>0</v>
      </c>
      <c r="Z331" s="3">
        <f t="shared" si="50"/>
        <v>29.018700000000006</v>
      </c>
      <c r="AA331" s="7">
        <v>39770</v>
      </c>
      <c r="AB331">
        <v>235</v>
      </c>
      <c r="AC331" s="12"/>
      <c r="AD331" s="3">
        <f t="shared" si="51"/>
        <v>379.52499999999998</v>
      </c>
      <c r="AE331" s="7">
        <v>39800</v>
      </c>
      <c r="AF331">
        <v>140</v>
      </c>
      <c r="AG331" s="12"/>
      <c r="AH331" s="3">
        <f t="shared" si="52"/>
        <v>226.1</v>
      </c>
    </row>
    <row r="332" spans="2:34" x14ac:dyDescent="0.35">
      <c r="B332">
        <f t="shared" si="53"/>
        <v>2008</v>
      </c>
      <c r="C332" s="7">
        <v>39587</v>
      </c>
      <c r="D332">
        <v>43.5</v>
      </c>
      <c r="E332" s="12">
        <v>0</v>
      </c>
      <c r="F332" s="3">
        <f t="shared" si="45"/>
        <v>44.079500000000003</v>
      </c>
      <c r="G332" s="7">
        <v>39618</v>
      </c>
      <c r="H332">
        <v>18.899999999999999</v>
      </c>
      <c r="I332" s="12">
        <v>0</v>
      </c>
      <c r="J332" s="3">
        <f t="shared" si="46"/>
        <v>7.6992999999999974</v>
      </c>
      <c r="K332" s="7">
        <v>39648</v>
      </c>
      <c r="L332">
        <v>8.06</v>
      </c>
      <c r="M332" s="12">
        <v>0</v>
      </c>
      <c r="N332" s="3">
        <f t="shared" si="47"/>
        <v>-9.2077799999999979</v>
      </c>
      <c r="O332" s="7">
        <v>39679</v>
      </c>
      <c r="P332">
        <v>18.2</v>
      </c>
      <c r="Q332" s="12">
        <v>0.32</v>
      </c>
      <c r="R332" s="3">
        <f t="shared" si="48"/>
        <v>52.671399999999998</v>
      </c>
      <c r="S332" s="7">
        <v>39710</v>
      </c>
      <c r="T332">
        <v>9.67</v>
      </c>
      <c r="U332" s="12">
        <v>0</v>
      </c>
      <c r="V332" s="3">
        <f t="shared" si="49"/>
        <v>1.0657899999999998</v>
      </c>
      <c r="W332" s="7">
        <v>39740</v>
      </c>
      <c r="X332">
        <v>23.5</v>
      </c>
      <c r="Y332" s="12">
        <v>0</v>
      </c>
      <c r="Z332" s="3">
        <f t="shared" si="50"/>
        <v>26.7195</v>
      </c>
      <c r="AA332" s="7">
        <v>39771</v>
      </c>
      <c r="AB332">
        <v>170</v>
      </c>
      <c r="AC332" s="12"/>
      <c r="AD332" s="3">
        <f t="shared" si="51"/>
        <v>274.55</v>
      </c>
      <c r="AE332" s="7">
        <v>39801</v>
      </c>
      <c r="AF332">
        <v>118</v>
      </c>
      <c r="AG332" s="12"/>
      <c r="AH332" s="3">
        <f t="shared" si="52"/>
        <v>190.57</v>
      </c>
    </row>
    <row r="333" spans="2:34" x14ac:dyDescent="0.35">
      <c r="B333">
        <f t="shared" si="53"/>
        <v>2008</v>
      </c>
      <c r="C333" s="7">
        <v>39588</v>
      </c>
      <c r="D333">
        <v>43.5</v>
      </c>
      <c r="E333" s="12">
        <v>0.08</v>
      </c>
      <c r="F333" s="3">
        <f t="shared" si="45"/>
        <v>55.211500000000001</v>
      </c>
      <c r="G333" s="7">
        <v>39619</v>
      </c>
      <c r="H333">
        <v>18.5</v>
      </c>
      <c r="I333" s="12">
        <v>0</v>
      </c>
      <c r="J333" s="3">
        <f t="shared" si="46"/>
        <v>7.1245000000000012</v>
      </c>
      <c r="K333" s="7">
        <v>39649</v>
      </c>
      <c r="L333">
        <v>7.1</v>
      </c>
      <c r="M333" s="12">
        <v>0</v>
      </c>
      <c r="N333" s="3">
        <f t="shared" si="47"/>
        <v>-10.587299999999999</v>
      </c>
      <c r="O333" s="7">
        <v>39680</v>
      </c>
      <c r="P333">
        <v>19.3</v>
      </c>
      <c r="Q333" s="12">
        <v>0</v>
      </c>
      <c r="R333" s="3">
        <f t="shared" si="48"/>
        <v>9.7241</v>
      </c>
      <c r="S333" s="7">
        <v>39711</v>
      </c>
      <c r="T333">
        <v>7.56</v>
      </c>
      <c r="U333" s="12">
        <v>0</v>
      </c>
      <c r="V333" s="3">
        <f t="shared" si="49"/>
        <v>-1.9662799999999994</v>
      </c>
      <c r="W333" s="7">
        <v>39741</v>
      </c>
      <c r="X333">
        <v>22.2</v>
      </c>
      <c r="Y333" s="12">
        <v>0</v>
      </c>
      <c r="Z333" s="3">
        <f t="shared" si="50"/>
        <v>24.851399999999998</v>
      </c>
      <c r="AA333" s="7">
        <v>39772</v>
      </c>
      <c r="AB333">
        <v>128</v>
      </c>
      <c r="AC333" s="12"/>
      <c r="AD333" s="3">
        <f t="shared" si="51"/>
        <v>206.72</v>
      </c>
      <c r="AE333" s="7">
        <v>39802</v>
      </c>
      <c r="AF333">
        <v>100</v>
      </c>
      <c r="AG333" s="12"/>
      <c r="AH333" s="3">
        <f t="shared" si="52"/>
        <v>161.5</v>
      </c>
    </row>
    <row r="334" spans="2:34" x14ac:dyDescent="0.35">
      <c r="B334">
        <f t="shared" si="53"/>
        <v>2008</v>
      </c>
      <c r="C334" s="7">
        <v>39589</v>
      </c>
      <c r="D334">
        <v>40.799999999999997</v>
      </c>
      <c r="E334" s="12">
        <v>0</v>
      </c>
      <c r="F334" s="3">
        <f t="shared" si="45"/>
        <v>40.199599999999997</v>
      </c>
      <c r="G334" s="7">
        <v>39620</v>
      </c>
      <c r="H334">
        <v>17.600000000000001</v>
      </c>
      <c r="I334" s="12">
        <v>0</v>
      </c>
      <c r="J334" s="3">
        <f t="shared" si="46"/>
        <v>5.8312000000000026</v>
      </c>
      <c r="K334" s="7">
        <v>39650</v>
      </c>
      <c r="L334">
        <v>12.1</v>
      </c>
      <c r="M334" s="12">
        <v>1.8</v>
      </c>
      <c r="N334" s="3">
        <f t="shared" si="47"/>
        <v>247.0677</v>
      </c>
      <c r="O334" s="7">
        <v>39681</v>
      </c>
      <c r="P334">
        <v>17</v>
      </c>
      <c r="Q334" s="12">
        <v>0</v>
      </c>
      <c r="R334" s="3">
        <f t="shared" si="48"/>
        <v>6.4190000000000005</v>
      </c>
      <c r="S334" s="7">
        <v>39712</v>
      </c>
      <c r="T334">
        <v>7.56</v>
      </c>
      <c r="U334" s="12">
        <v>0</v>
      </c>
      <c r="V334" s="3">
        <f t="shared" si="49"/>
        <v>-1.9662799999999994</v>
      </c>
      <c r="W334" s="7">
        <v>39742</v>
      </c>
      <c r="X334">
        <v>21.4</v>
      </c>
      <c r="Y334" s="12">
        <v>0.2</v>
      </c>
      <c r="Z334" s="3">
        <f t="shared" si="50"/>
        <v>51.531799999999997</v>
      </c>
      <c r="AA334" s="7">
        <v>39773</v>
      </c>
      <c r="AB334">
        <v>102</v>
      </c>
      <c r="AC334" s="12"/>
      <c r="AD334" s="3">
        <f t="shared" si="51"/>
        <v>164.73</v>
      </c>
      <c r="AE334" s="7">
        <v>39803</v>
      </c>
      <c r="AF334">
        <v>90.1</v>
      </c>
      <c r="AG334" s="12"/>
      <c r="AH334" s="3">
        <f t="shared" si="52"/>
        <v>145.51149999999998</v>
      </c>
    </row>
    <row r="335" spans="2:34" x14ac:dyDescent="0.35">
      <c r="B335">
        <f t="shared" si="53"/>
        <v>2008</v>
      </c>
      <c r="C335" s="7">
        <v>39590</v>
      </c>
      <c r="D335">
        <v>42.4</v>
      </c>
      <c r="E335" s="12">
        <v>0.09</v>
      </c>
      <c r="F335" s="3">
        <f t="shared" si="45"/>
        <v>55.022300000000001</v>
      </c>
      <c r="G335" s="7">
        <v>39621</v>
      </c>
      <c r="H335">
        <v>15.4</v>
      </c>
      <c r="I335" s="12">
        <v>0</v>
      </c>
      <c r="J335" s="3">
        <f t="shared" si="46"/>
        <v>2.6698000000000022</v>
      </c>
      <c r="K335" s="7">
        <v>39651</v>
      </c>
      <c r="L335">
        <v>11.3</v>
      </c>
      <c r="M335" s="12">
        <v>0.4</v>
      </c>
      <c r="N335" s="3">
        <f t="shared" si="47"/>
        <v>51.1081</v>
      </c>
      <c r="O335" s="7">
        <v>39682</v>
      </c>
      <c r="P335">
        <v>15.6</v>
      </c>
      <c r="Q335" s="12">
        <v>0</v>
      </c>
      <c r="R335" s="3">
        <f t="shared" si="48"/>
        <v>4.4071999999999996</v>
      </c>
      <c r="S335" s="7">
        <v>39713</v>
      </c>
      <c r="T335">
        <v>6.49</v>
      </c>
      <c r="U335" s="12">
        <v>0</v>
      </c>
      <c r="V335" s="3">
        <f t="shared" si="49"/>
        <v>-3.5038699999999992</v>
      </c>
      <c r="W335" s="7">
        <v>39743</v>
      </c>
      <c r="X335">
        <v>23.8</v>
      </c>
      <c r="Y335" s="12">
        <v>0</v>
      </c>
      <c r="Z335" s="3">
        <f t="shared" si="50"/>
        <v>27.150600000000001</v>
      </c>
      <c r="AA335" s="7">
        <v>39774</v>
      </c>
      <c r="AB335">
        <v>90</v>
      </c>
      <c r="AC335" s="12"/>
      <c r="AD335" s="3">
        <f t="shared" si="51"/>
        <v>145.35</v>
      </c>
      <c r="AE335" s="7">
        <v>39804</v>
      </c>
      <c r="AF335">
        <v>83.8</v>
      </c>
      <c r="AG335" s="12"/>
      <c r="AH335" s="3">
        <f t="shared" si="52"/>
        <v>135.33699999999999</v>
      </c>
    </row>
    <row r="336" spans="2:34" x14ac:dyDescent="0.35">
      <c r="B336">
        <f t="shared" si="53"/>
        <v>2008</v>
      </c>
      <c r="C336" s="7">
        <v>39591</v>
      </c>
      <c r="D336">
        <v>46.3</v>
      </c>
      <c r="E336" s="12">
        <v>0.08</v>
      </c>
      <c r="F336" s="3">
        <f t="shared" si="45"/>
        <v>59.235100000000003</v>
      </c>
      <c r="G336" s="7">
        <v>39622</v>
      </c>
      <c r="H336">
        <v>15.2</v>
      </c>
      <c r="I336" s="12">
        <v>0.72</v>
      </c>
      <c r="J336" s="3">
        <f t="shared" si="46"/>
        <v>102.57039999999999</v>
      </c>
      <c r="K336" s="7">
        <v>39652</v>
      </c>
      <c r="L336">
        <v>11.9</v>
      </c>
      <c r="M336" s="12">
        <v>0</v>
      </c>
      <c r="N336" s="3">
        <f t="shared" si="47"/>
        <v>-3.6896999999999984</v>
      </c>
      <c r="O336" s="7">
        <v>39683</v>
      </c>
      <c r="P336">
        <v>13.9</v>
      </c>
      <c r="Q336" s="12">
        <v>0</v>
      </c>
      <c r="R336" s="3">
        <f t="shared" si="48"/>
        <v>1.9642999999999979</v>
      </c>
      <c r="S336" s="7">
        <v>39714</v>
      </c>
      <c r="T336">
        <v>6.39</v>
      </c>
      <c r="U336" s="12">
        <v>0</v>
      </c>
      <c r="V336" s="3">
        <f t="shared" si="49"/>
        <v>-3.64757</v>
      </c>
      <c r="W336" s="7">
        <v>39744</v>
      </c>
      <c r="X336">
        <v>20.7</v>
      </c>
      <c r="Y336" s="12">
        <v>0</v>
      </c>
      <c r="Z336" s="3">
        <f t="shared" si="50"/>
        <v>22.695899999999998</v>
      </c>
      <c r="AA336" s="7">
        <v>39775</v>
      </c>
      <c r="AB336">
        <v>78.599999999999994</v>
      </c>
      <c r="AC336" s="12"/>
      <c r="AD336" s="3">
        <f t="shared" si="51"/>
        <v>126.93899999999999</v>
      </c>
      <c r="AE336" s="7">
        <v>39805</v>
      </c>
      <c r="AF336">
        <v>80.3</v>
      </c>
      <c r="AG336" s="12"/>
      <c r="AH336" s="3">
        <f t="shared" si="52"/>
        <v>129.68449999999999</v>
      </c>
    </row>
    <row r="337" spans="2:34" x14ac:dyDescent="0.35">
      <c r="B337">
        <f t="shared" si="53"/>
        <v>2008</v>
      </c>
      <c r="C337" s="7">
        <v>39592</v>
      </c>
      <c r="D337">
        <v>41.5</v>
      </c>
      <c r="E337" s="12">
        <v>0.11</v>
      </c>
      <c r="F337" s="3">
        <f t="shared" si="45"/>
        <v>56.512</v>
      </c>
      <c r="G337" s="7">
        <v>39623</v>
      </c>
      <c r="H337">
        <v>15.2</v>
      </c>
      <c r="I337" s="12">
        <v>0.01</v>
      </c>
      <c r="J337" s="3">
        <f t="shared" si="46"/>
        <v>3.7739000000000003</v>
      </c>
      <c r="K337" s="7">
        <v>39653</v>
      </c>
      <c r="L337">
        <v>18.3</v>
      </c>
      <c r="M337" s="12">
        <v>0</v>
      </c>
      <c r="N337" s="3">
        <f t="shared" si="47"/>
        <v>5.5071000000000012</v>
      </c>
      <c r="O337" s="7">
        <v>39684</v>
      </c>
      <c r="P337">
        <v>12.3</v>
      </c>
      <c r="Q337" s="12">
        <v>0</v>
      </c>
      <c r="R337" s="3">
        <f t="shared" si="48"/>
        <v>-0.33490000000000109</v>
      </c>
      <c r="S337" s="7">
        <v>39715</v>
      </c>
      <c r="T337">
        <v>5.81</v>
      </c>
      <c r="U337" s="12">
        <v>0</v>
      </c>
      <c r="V337" s="3">
        <f t="shared" si="49"/>
        <v>-4.4810300000000005</v>
      </c>
      <c r="W337" s="7">
        <v>39745</v>
      </c>
      <c r="X337">
        <v>19.399999999999999</v>
      </c>
      <c r="Y337" s="12">
        <v>0</v>
      </c>
      <c r="Z337" s="3">
        <f t="shared" si="50"/>
        <v>20.8278</v>
      </c>
      <c r="AA337" s="7">
        <v>39776</v>
      </c>
      <c r="AB337">
        <v>69.2</v>
      </c>
      <c r="AC337" s="12"/>
      <c r="AD337" s="3">
        <f t="shared" si="51"/>
        <v>111.75800000000001</v>
      </c>
      <c r="AE337" s="7">
        <v>39806</v>
      </c>
      <c r="AF337">
        <v>78.599999999999994</v>
      </c>
      <c r="AG337" s="12"/>
      <c r="AH337" s="3">
        <f t="shared" si="52"/>
        <v>126.93899999999999</v>
      </c>
    </row>
    <row r="338" spans="2:34" x14ac:dyDescent="0.35">
      <c r="B338">
        <f t="shared" si="53"/>
        <v>2008</v>
      </c>
      <c r="C338" s="7">
        <v>39593</v>
      </c>
      <c r="D338">
        <v>37.700000000000003</v>
      </c>
      <c r="E338" s="12">
        <v>0</v>
      </c>
      <c r="F338" s="3">
        <f t="shared" si="45"/>
        <v>35.744900000000008</v>
      </c>
      <c r="G338" s="7">
        <v>39624</v>
      </c>
      <c r="H338">
        <v>13</v>
      </c>
      <c r="I338" s="12">
        <v>0</v>
      </c>
      <c r="J338" s="3">
        <f t="shared" si="46"/>
        <v>-0.77899999999999991</v>
      </c>
      <c r="K338" s="7">
        <v>39654</v>
      </c>
      <c r="L338">
        <v>30.3</v>
      </c>
      <c r="M338" s="12">
        <v>1.6</v>
      </c>
      <c r="N338" s="3">
        <f t="shared" si="47"/>
        <v>245.39109999999999</v>
      </c>
      <c r="O338" s="7">
        <v>39685</v>
      </c>
      <c r="P338">
        <v>11</v>
      </c>
      <c r="Q338" s="12">
        <v>0</v>
      </c>
      <c r="R338" s="3">
        <f t="shared" si="48"/>
        <v>-2.2030000000000012</v>
      </c>
      <c r="S338" s="7">
        <v>39716</v>
      </c>
      <c r="T338">
        <v>5.52</v>
      </c>
      <c r="U338" s="12">
        <v>0</v>
      </c>
      <c r="V338" s="3">
        <f t="shared" si="49"/>
        <v>-4.8977600000000008</v>
      </c>
      <c r="W338" s="7">
        <v>39746</v>
      </c>
      <c r="X338">
        <v>18.399999999999999</v>
      </c>
      <c r="Y338" s="12">
        <v>0</v>
      </c>
      <c r="Z338" s="3">
        <f t="shared" si="50"/>
        <v>19.390799999999999</v>
      </c>
      <c r="AA338" s="7">
        <v>39777</v>
      </c>
      <c r="AB338">
        <v>65.400000000000006</v>
      </c>
      <c r="AC338" s="12"/>
      <c r="AD338" s="3">
        <f t="shared" si="51"/>
        <v>105.62100000000001</v>
      </c>
      <c r="AE338" s="7">
        <v>39807</v>
      </c>
      <c r="AF338">
        <v>104</v>
      </c>
      <c r="AG338" s="12"/>
      <c r="AH338" s="3">
        <f t="shared" si="52"/>
        <v>167.96</v>
      </c>
    </row>
    <row r="339" spans="2:34" x14ac:dyDescent="0.35">
      <c r="B339">
        <f t="shared" si="53"/>
        <v>2008</v>
      </c>
      <c r="C339" s="7">
        <v>39594</v>
      </c>
      <c r="D339">
        <v>33.700000000000003</v>
      </c>
      <c r="E339" s="12">
        <v>0.02</v>
      </c>
      <c r="F339" s="3">
        <f t="shared" si="45"/>
        <v>32.779900000000005</v>
      </c>
      <c r="G339" s="7">
        <v>39625</v>
      </c>
      <c r="H339">
        <v>10.6</v>
      </c>
      <c r="I339" s="12">
        <v>0</v>
      </c>
      <c r="J339" s="3">
        <f t="shared" si="46"/>
        <v>-4.2278000000000002</v>
      </c>
      <c r="K339" s="7">
        <v>39655</v>
      </c>
      <c r="L339">
        <v>38.1</v>
      </c>
      <c r="M339" s="12">
        <v>0</v>
      </c>
      <c r="N339" s="3">
        <f t="shared" si="47"/>
        <v>33.959700000000005</v>
      </c>
      <c r="O339" s="7">
        <v>39686</v>
      </c>
      <c r="P339">
        <v>10</v>
      </c>
      <c r="Q339" s="12">
        <v>0</v>
      </c>
      <c r="R339" s="3">
        <f t="shared" si="48"/>
        <v>-3.6400000000000006</v>
      </c>
      <c r="S339" s="7">
        <v>39717</v>
      </c>
      <c r="T339">
        <v>5.23</v>
      </c>
      <c r="U339" s="12">
        <v>0</v>
      </c>
      <c r="V339" s="3">
        <f t="shared" si="49"/>
        <v>-5.3144899999999993</v>
      </c>
      <c r="W339" s="7">
        <v>39747</v>
      </c>
      <c r="X339">
        <v>41.7</v>
      </c>
      <c r="Y339" s="12">
        <v>1.31</v>
      </c>
      <c r="Z339" s="3">
        <f t="shared" si="50"/>
        <v>235.15940000000003</v>
      </c>
      <c r="AA339" s="7">
        <v>39778</v>
      </c>
      <c r="AB339">
        <v>265</v>
      </c>
      <c r="AC339" s="12"/>
      <c r="AD339" s="3">
        <f t="shared" si="51"/>
        <v>427.97500000000002</v>
      </c>
      <c r="AE339" s="7">
        <v>39808</v>
      </c>
      <c r="AF339">
        <v>113</v>
      </c>
      <c r="AG339" s="12"/>
      <c r="AH339" s="3">
        <f t="shared" si="52"/>
        <v>182.495</v>
      </c>
    </row>
    <row r="340" spans="2:34" x14ac:dyDescent="0.35">
      <c r="B340">
        <f t="shared" si="53"/>
        <v>2008</v>
      </c>
      <c r="C340" s="7">
        <v>39595</v>
      </c>
      <c r="D340">
        <v>32.6</v>
      </c>
      <c r="E340" s="12">
        <v>0.1</v>
      </c>
      <c r="F340" s="3">
        <f t="shared" si="45"/>
        <v>42.331200000000003</v>
      </c>
      <c r="G340" s="7">
        <v>39626</v>
      </c>
      <c r="H340">
        <v>11.1</v>
      </c>
      <c r="I340" s="12">
        <v>0</v>
      </c>
      <c r="J340" s="3">
        <f t="shared" si="46"/>
        <v>-3.5093000000000014</v>
      </c>
      <c r="K340" s="7">
        <v>39656</v>
      </c>
      <c r="L340">
        <v>31.9</v>
      </c>
      <c r="M340" s="12">
        <v>0</v>
      </c>
      <c r="N340" s="3">
        <f t="shared" si="47"/>
        <v>25.0503</v>
      </c>
      <c r="O340" s="7">
        <v>39687</v>
      </c>
      <c r="P340">
        <v>8.59</v>
      </c>
      <c r="Q340" s="12">
        <v>0</v>
      </c>
      <c r="R340" s="3">
        <f t="shared" si="48"/>
        <v>-5.666170000000001</v>
      </c>
      <c r="S340" s="7">
        <v>39718</v>
      </c>
      <c r="T340">
        <v>25.4</v>
      </c>
      <c r="U340" s="12">
        <v>0</v>
      </c>
      <c r="V340" s="3">
        <f t="shared" si="49"/>
        <v>23.669800000000002</v>
      </c>
      <c r="W340" s="7">
        <v>39748</v>
      </c>
      <c r="X340">
        <v>87.1</v>
      </c>
      <c r="Y340" s="12">
        <v>0</v>
      </c>
      <c r="Z340" s="3">
        <f t="shared" si="50"/>
        <v>118.1127</v>
      </c>
      <c r="AA340" s="7">
        <v>39779</v>
      </c>
      <c r="AB340">
        <v>413</v>
      </c>
      <c r="AC340" s="12"/>
      <c r="AD340" s="3">
        <f t="shared" si="51"/>
        <v>666.995</v>
      </c>
      <c r="AE340" s="7">
        <v>39809</v>
      </c>
      <c r="AF340">
        <v>117</v>
      </c>
      <c r="AG340" s="12"/>
      <c r="AH340" s="3">
        <f t="shared" si="52"/>
        <v>188.95500000000001</v>
      </c>
    </row>
    <row r="341" spans="2:34" x14ac:dyDescent="0.35">
      <c r="B341">
        <f t="shared" si="53"/>
        <v>2008</v>
      </c>
      <c r="C341" s="7">
        <v>39596</v>
      </c>
      <c r="D341">
        <v>30.7</v>
      </c>
      <c r="E341" s="12">
        <v>0</v>
      </c>
      <c r="F341" s="3">
        <f t="shared" si="45"/>
        <v>25.685900000000004</v>
      </c>
      <c r="G341" s="7">
        <v>39627</v>
      </c>
      <c r="H341">
        <v>11.5</v>
      </c>
      <c r="I341" s="12">
        <v>0</v>
      </c>
      <c r="J341" s="3">
        <f t="shared" si="46"/>
        <v>-2.9344999999999999</v>
      </c>
      <c r="K341" s="7">
        <v>39657</v>
      </c>
      <c r="L341">
        <v>25.7</v>
      </c>
      <c r="M341" s="12">
        <v>0</v>
      </c>
      <c r="N341" s="3">
        <f t="shared" si="47"/>
        <v>16.140900000000002</v>
      </c>
      <c r="O341" s="7">
        <v>39688</v>
      </c>
      <c r="P341">
        <v>7.69</v>
      </c>
      <c r="Q341" s="12">
        <v>0</v>
      </c>
      <c r="R341" s="3">
        <f t="shared" si="48"/>
        <v>-6.9594700000000014</v>
      </c>
      <c r="S341" s="7">
        <v>39719</v>
      </c>
      <c r="T341">
        <v>107</v>
      </c>
      <c r="U341" s="12">
        <v>1.25</v>
      </c>
      <c r="V341" s="3">
        <f t="shared" si="49"/>
        <v>314.86649999999997</v>
      </c>
      <c r="W341" s="7">
        <v>39749</v>
      </c>
      <c r="X341">
        <v>113</v>
      </c>
      <c r="Y341" s="12">
        <v>0</v>
      </c>
      <c r="Z341" s="3">
        <f t="shared" si="50"/>
        <v>155.33099999999999</v>
      </c>
      <c r="AA341" s="7">
        <v>39780</v>
      </c>
      <c r="AB341">
        <v>303</v>
      </c>
      <c r="AC341" s="12"/>
      <c r="AD341" s="3">
        <f t="shared" si="51"/>
        <v>489.34499999999997</v>
      </c>
      <c r="AE341" s="7">
        <v>39810</v>
      </c>
      <c r="AF341">
        <v>148</v>
      </c>
      <c r="AG341" s="12"/>
      <c r="AH341" s="3">
        <f t="shared" si="52"/>
        <v>239.02</v>
      </c>
    </row>
    <row r="342" spans="2:34" x14ac:dyDescent="0.35">
      <c r="B342">
        <f t="shared" si="53"/>
        <v>2008</v>
      </c>
      <c r="C342" s="7">
        <v>39597</v>
      </c>
      <c r="D342">
        <v>26.5</v>
      </c>
      <c r="E342" s="12">
        <v>0</v>
      </c>
      <c r="F342" s="3">
        <f t="shared" si="45"/>
        <v>19.650500000000001</v>
      </c>
      <c r="G342" s="7">
        <v>39628</v>
      </c>
      <c r="H342">
        <v>12.1</v>
      </c>
      <c r="I342" s="12">
        <v>0</v>
      </c>
      <c r="J342" s="3">
        <f t="shared" si="46"/>
        <v>-2.072300000000002</v>
      </c>
      <c r="K342" s="7">
        <v>39658</v>
      </c>
      <c r="L342">
        <v>20.5</v>
      </c>
      <c r="M342" s="12">
        <v>0</v>
      </c>
      <c r="N342" s="3">
        <f t="shared" si="47"/>
        <v>8.6685000000000016</v>
      </c>
      <c r="O342" s="7">
        <v>39689</v>
      </c>
      <c r="P342">
        <v>7.39</v>
      </c>
      <c r="Q342" s="12">
        <v>0</v>
      </c>
      <c r="R342" s="3">
        <f t="shared" si="48"/>
        <v>-7.3905700000000021</v>
      </c>
      <c r="S342" s="7">
        <v>39720</v>
      </c>
      <c r="T342">
        <v>218</v>
      </c>
      <c r="U342" s="12">
        <v>3.03</v>
      </c>
      <c r="V342" s="3">
        <f t="shared" si="49"/>
        <v>722.06050000000005</v>
      </c>
      <c r="W342" s="7">
        <v>39750</v>
      </c>
      <c r="X342">
        <v>124</v>
      </c>
      <c r="Y342" s="12">
        <v>0</v>
      </c>
      <c r="Z342" s="3">
        <f t="shared" si="50"/>
        <v>171.13800000000001</v>
      </c>
      <c r="AA342" s="7">
        <v>39781</v>
      </c>
      <c r="AB342">
        <v>281</v>
      </c>
      <c r="AC342" s="12"/>
      <c r="AD342" s="3">
        <f t="shared" si="51"/>
        <v>453.815</v>
      </c>
      <c r="AE342" s="7">
        <v>39811</v>
      </c>
      <c r="AF342">
        <v>169</v>
      </c>
      <c r="AG342" s="12"/>
      <c r="AH342" s="3">
        <f t="shared" si="52"/>
        <v>272.935</v>
      </c>
    </row>
    <row r="343" spans="2:34" x14ac:dyDescent="0.35">
      <c r="B343">
        <f t="shared" si="53"/>
        <v>2008</v>
      </c>
      <c r="C343" s="7">
        <v>39598</v>
      </c>
      <c r="D343">
        <v>23.4</v>
      </c>
      <c r="E343" s="12">
        <v>0</v>
      </c>
      <c r="F343" s="3">
        <f t="shared" si="45"/>
        <v>15.195799999999998</v>
      </c>
      <c r="G343" s="7">
        <v>39629</v>
      </c>
      <c r="H343">
        <v>13.6</v>
      </c>
      <c r="I343" s="12">
        <v>0.24</v>
      </c>
      <c r="J343" s="3">
        <f t="shared" si="46"/>
        <v>33.479199999999999</v>
      </c>
      <c r="K343" s="7">
        <v>39659</v>
      </c>
      <c r="L343">
        <v>17</v>
      </c>
      <c r="M343" s="12">
        <v>0</v>
      </c>
      <c r="N343" s="3">
        <f t="shared" si="47"/>
        <v>3.6390000000000029</v>
      </c>
      <c r="O343" s="7">
        <v>39690</v>
      </c>
      <c r="P343">
        <v>7.09</v>
      </c>
      <c r="Q343" s="12">
        <v>0</v>
      </c>
      <c r="R343" s="3">
        <f t="shared" si="48"/>
        <v>-7.821670000000001</v>
      </c>
      <c r="S343" s="7">
        <v>39721</v>
      </c>
      <c r="T343">
        <v>190</v>
      </c>
      <c r="U343" s="12">
        <v>0</v>
      </c>
      <c r="V343" s="3">
        <f t="shared" si="49"/>
        <v>260.20000000000005</v>
      </c>
      <c r="W343" s="7">
        <v>39751</v>
      </c>
      <c r="X343">
        <v>108</v>
      </c>
      <c r="Y343" s="12">
        <v>0</v>
      </c>
      <c r="Z343" s="3">
        <f t="shared" si="50"/>
        <v>148.14599999999999</v>
      </c>
      <c r="AA343" s="7">
        <v>39782</v>
      </c>
      <c r="AB343">
        <v>235</v>
      </c>
      <c r="AC343" s="12"/>
      <c r="AD343" s="3">
        <f t="shared" si="51"/>
        <v>379.52499999999998</v>
      </c>
      <c r="AE343" s="7">
        <v>39812</v>
      </c>
      <c r="AF343">
        <v>156</v>
      </c>
      <c r="AG343" s="12"/>
      <c r="AH343" s="3">
        <f t="shared" si="52"/>
        <v>251.94</v>
      </c>
    </row>
    <row r="344" spans="2:34" x14ac:dyDescent="0.35">
      <c r="B344">
        <f t="shared" si="53"/>
        <v>2008</v>
      </c>
      <c r="C344" s="7">
        <v>39599</v>
      </c>
      <c r="D344">
        <v>26.4</v>
      </c>
      <c r="E344" s="12">
        <v>0</v>
      </c>
      <c r="F344" s="3">
        <f t="shared" si="45"/>
        <v>19.506799999999998</v>
      </c>
      <c r="G344" s="6"/>
      <c r="J344" s="3" t="str">
        <f t="shared" si="46"/>
        <v/>
      </c>
      <c r="K344" s="7">
        <v>39660</v>
      </c>
      <c r="L344">
        <v>14.4</v>
      </c>
      <c r="M344" s="12">
        <v>0</v>
      </c>
      <c r="N344" s="3">
        <f t="shared" si="47"/>
        <v>-9.7199999999997289E-2</v>
      </c>
      <c r="O344" s="7">
        <v>39691</v>
      </c>
      <c r="P344">
        <v>6.65</v>
      </c>
      <c r="Q344" s="12">
        <v>0</v>
      </c>
      <c r="R344" s="3">
        <f t="shared" si="48"/>
        <v>-8.4539500000000007</v>
      </c>
      <c r="S344" s="6"/>
      <c r="V344" s="3" t="str">
        <f t="shared" si="49"/>
        <v/>
      </c>
      <c r="W344" s="7">
        <v>39752</v>
      </c>
      <c r="X344">
        <v>87</v>
      </c>
      <c r="Y344" s="12">
        <v>0</v>
      </c>
      <c r="Z344" s="3">
        <f t="shared" si="50"/>
        <v>117.96900000000001</v>
      </c>
      <c r="AA344" s="6"/>
      <c r="AD344" s="3" t="str">
        <f t="shared" si="51"/>
        <v/>
      </c>
      <c r="AE344" s="7">
        <v>39813</v>
      </c>
      <c r="AF344">
        <v>130</v>
      </c>
      <c r="AG344" s="12"/>
      <c r="AH344" s="3">
        <f t="shared" si="52"/>
        <v>209.95</v>
      </c>
    </row>
    <row r="345" spans="2:34" x14ac:dyDescent="0.35">
      <c r="B345">
        <f t="shared" si="53"/>
        <v>2009</v>
      </c>
      <c r="C345" s="7">
        <v>39934</v>
      </c>
      <c r="D345">
        <v>76.5</v>
      </c>
      <c r="E345" s="12">
        <v>0.28999999999999998</v>
      </c>
      <c r="F345" s="3">
        <f t="shared" si="45"/>
        <v>131.85400000000001</v>
      </c>
      <c r="G345" s="7">
        <v>39965</v>
      </c>
      <c r="H345">
        <v>60.8</v>
      </c>
      <c r="I345" s="12">
        <v>0.32</v>
      </c>
      <c r="J345" s="3">
        <f t="shared" si="46"/>
        <v>112.4376</v>
      </c>
      <c r="K345" s="7">
        <v>39995</v>
      </c>
      <c r="L345">
        <v>116</v>
      </c>
      <c r="M345" s="12">
        <v>0</v>
      </c>
      <c r="N345" s="3">
        <f t="shared" si="47"/>
        <v>145.90200000000002</v>
      </c>
      <c r="O345" s="7">
        <v>40026</v>
      </c>
      <c r="P345">
        <v>42.3</v>
      </c>
      <c r="Q345" s="12">
        <v>0.49</v>
      </c>
      <c r="R345" s="3">
        <f t="shared" si="48"/>
        <v>110.95859999999999</v>
      </c>
      <c r="S345" s="7">
        <v>40057</v>
      </c>
      <c r="T345">
        <v>91</v>
      </c>
      <c r="U345" s="12">
        <v>0</v>
      </c>
      <c r="V345" s="3">
        <f t="shared" si="49"/>
        <v>117.937</v>
      </c>
      <c r="W345" s="7">
        <v>40087</v>
      </c>
      <c r="X345">
        <v>26.6</v>
      </c>
      <c r="Y345" s="12">
        <v>0</v>
      </c>
      <c r="Z345" s="3">
        <f t="shared" si="50"/>
        <v>31.174200000000003</v>
      </c>
      <c r="AA345" s="7">
        <v>40118</v>
      </c>
      <c r="AB345">
        <v>75.599999999999994</v>
      </c>
      <c r="AC345" s="12"/>
      <c r="AD345" s="3">
        <f t="shared" si="51"/>
        <v>122.09399999999999</v>
      </c>
      <c r="AE345" s="7">
        <v>40148</v>
      </c>
      <c r="AF345">
        <v>115</v>
      </c>
      <c r="AG345" s="12"/>
      <c r="AH345" s="3">
        <f t="shared" si="52"/>
        <v>185.72499999999999</v>
      </c>
    </row>
    <row r="346" spans="2:34" x14ac:dyDescent="0.35">
      <c r="B346">
        <f t="shared" si="53"/>
        <v>2009</v>
      </c>
      <c r="C346" s="7">
        <v>39935</v>
      </c>
      <c r="D346">
        <v>76.900000000000006</v>
      </c>
      <c r="E346" s="12">
        <v>0</v>
      </c>
      <c r="F346" s="3">
        <f t="shared" si="45"/>
        <v>92.075299999999999</v>
      </c>
      <c r="G346" s="7">
        <v>39966</v>
      </c>
      <c r="H346">
        <v>52.7</v>
      </c>
      <c r="I346" s="12">
        <v>0</v>
      </c>
      <c r="J346" s="3">
        <f t="shared" si="46"/>
        <v>56.2699</v>
      </c>
      <c r="K346" s="7">
        <v>39996</v>
      </c>
      <c r="L346">
        <v>96.5</v>
      </c>
      <c r="M346" s="12">
        <v>0</v>
      </c>
      <c r="N346" s="3">
        <f t="shared" si="47"/>
        <v>117.88050000000001</v>
      </c>
      <c r="O346" s="7">
        <v>40027</v>
      </c>
      <c r="P346">
        <v>36</v>
      </c>
      <c r="Q346" s="12">
        <v>0</v>
      </c>
      <c r="R346" s="3">
        <f t="shared" si="48"/>
        <v>33.721999999999994</v>
      </c>
      <c r="S346" s="7">
        <v>40058</v>
      </c>
      <c r="T346">
        <v>59.3</v>
      </c>
      <c r="U346" s="12">
        <v>0</v>
      </c>
      <c r="V346" s="3">
        <f t="shared" si="49"/>
        <v>72.384100000000004</v>
      </c>
      <c r="W346" s="7">
        <v>40088</v>
      </c>
      <c r="X346">
        <v>22.3</v>
      </c>
      <c r="Y346" s="12">
        <v>0</v>
      </c>
      <c r="Z346" s="3">
        <f t="shared" si="50"/>
        <v>24.995100000000004</v>
      </c>
      <c r="AA346" s="7">
        <v>40119</v>
      </c>
      <c r="AB346">
        <v>67.7</v>
      </c>
      <c r="AC346" s="12"/>
      <c r="AD346" s="3">
        <f t="shared" si="51"/>
        <v>109.33550000000001</v>
      </c>
      <c r="AE346" s="7">
        <v>40149</v>
      </c>
      <c r="AF346">
        <v>95.5</v>
      </c>
      <c r="AG346" s="12"/>
      <c r="AH346" s="3">
        <f t="shared" si="52"/>
        <v>154.23249999999999</v>
      </c>
    </row>
    <row r="347" spans="2:34" x14ac:dyDescent="0.35">
      <c r="B347">
        <f t="shared" si="53"/>
        <v>2009</v>
      </c>
      <c r="C347" s="7">
        <v>39936</v>
      </c>
      <c r="D347">
        <v>70.099999999999994</v>
      </c>
      <c r="E347" s="12">
        <v>0</v>
      </c>
      <c r="F347" s="3">
        <f t="shared" si="45"/>
        <v>82.303699999999992</v>
      </c>
      <c r="G347" s="7">
        <v>39967</v>
      </c>
      <c r="H347">
        <v>43.5</v>
      </c>
      <c r="I347" s="12">
        <v>0</v>
      </c>
      <c r="J347" s="3">
        <f t="shared" si="46"/>
        <v>43.049500000000002</v>
      </c>
      <c r="K347" s="7">
        <v>39997</v>
      </c>
      <c r="L347">
        <v>121</v>
      </c>
      <c r="M347" s="12">
        <v>0.93</v>
      </c>
      <c r="N347" s="3">
        <f t="shared" si="47"/>
        <v>282.49650000000003</v>
      </c>
      <c r="O347" s="7">
        <v>40028</v>
      </c>
      <c r="P347">
        <v>33.700000000000003</v>
      </c>
      <c r="Q347" s="12">
        <v>0.02</v>
      </c>
      <c r="R347" s="3">
        <f t="shared" si="48"/>
        <v>33.1999</v>
      </c>
      <c r="S347" s="7">
        <v>40059</v>
      </c>
      <c r="T347">
        <v>42.1</v>
      </c>
      <c r="U347" s="12">
        <v>0</v>
      </c>
      <c r="V347" s="3">
        <f t="shared" si="49"/>
        <v>47.667700000000004</v>
      </c>
      <c r="W347" s="7">
        <v>40089</v>
      </c>
      <c r="X347">
        <v>18.899999999999999</v>
      </c>
      <c r="Y347" s="12">
        <v>0.08</v>
      </c>
      <c r="Z347" s="3">
        <f t="shared" si="50"/>
        <v>31.241299999999995</v>
      </c>
      <c r="AA347" s="7">
        <v>40120</v>
      </c>
      <c r="AB347">
        <v>61.5</v>
      </c>
      <c r="AC347" s="12"/>
      <c r="AD347" s="3">
        <f t="shared" si="51"/>
        <v>99.322500000000005</v>
      </c>
      <c r="AE347" s="7">
        <v>40150</v>
      </c>
      <c r="AF347">
        <v>140</v>
      </c>
      <c r="AG347" s="12"/>
      <c r="AH347" s="3">
        <f t="shared" si="52"/>
        <v>226.1</v>
      </c>
    </row>
    <row r="348" spans="2:34" x14ac:dyDescent="0.35">
      <c r="B348">
        <f t="shared" si="53"/>
        <v>2009</v>
      </c>
      <c r="C348" s="7">
        <v>39937</v>
      </c>
      <c r="D348">
        <v>64.3</v>
      </c>
      <c r="E348" s="12">
        <v>0</v>
      </c>
      <c r="F348" s="3">
        <f t="shared" si="45"/>
        <v>73.969099999999997</v>
      </c>
      <c r="G348" s="7">
        <v>39968</v>
      </c>
      <c r="H348">
        <v>35.299999999999997</v>
      </c>
      <c r="I348" s="12">
        <v>0</v>
      </c>
      <c r="J348" s="3">
        <f t="shared" si="46"/>
        <v>31.266099999999994</v>
      </c>
      <c r="K348" s="7">
        <v>39998</v>
      </c>
      <c r="L348">
        <v>127</v>
      </c>
      <c r="M348" s="12">
        <v>0.01</v>
      </c>
      <c r="N348" s="3">
        <f t="shared" si="47"/>
        <v>163.10050000000001</v>
      </c>
      <c r="O348" s="7">
        <v>40029</v>
      </c>
      <c r="P348">
        <v>29.7</v>
      </c>
      <c r="Q348" s="12">
        <v>0</v>
      </c>
      <c r="R348" s="3">
        <f t="shared" si="48"/>
        <v>24.668899999999997</v>
      </c>
      <c r="S348" s="7">
        <v>40060</v>
      </c>
      <c r="T348">
        <v>32.6</v>
      </c>
      <c r="U348" s="12">
        <v>0</v>
      </c>
      <c r="V348" s="3">
        <f t="shared" si="49"/>
        <v>34.016200000000005</v>
      </c>
      <c r="W348" s="7">
        <v>40090</v>
      </c>
      <c r="X348">
        <v>56.7</v>
      </c>
      <c r="Y348" s="12">
        <v>1.29</v>
      </c>
      <c r="Z348" s="3">
        <f t="shared" si="50"/>
        <v>253.9314</v>
      </c>
      <c r="AA348" s="7">
        <v>40121</v>
      </c>
      <c r="AB348">
        <v>56.4</v>
      </c>
      <c r="AC348" s="12"/>
      <c r="AD348" s="3">
        <f t="shared" si="51"/>
        <v>91.085999999999999</v>
      </c>
      <c r="AE348" s="7">
        <v>40151</v>
      </c>
      <c r="AF348">
        <v>196</v>
      </c>
      <c r="AG348" s="12"/>
      <c r="AH348" s="3">
        <f t="shared" si="52"/>
        <v>316.54000000000002</v>
      </c>
    </row>
    <row r="349" spans="2:34" x14ac:dyDescent="0.35">
      <c r="B349">
        <f t="shared" si="53"/>
        <v>2009</v>
      </c>
      <c r="C349" s="7">
        <v>39938</v>
      </c>
      <c r="D349">
        <v>59.4</v>
      </c>
      <c r="E349" s="12">
        <v>0.41</v>
      </c>
      <c r="F349" s="3">
        <f t="shared" si="45"/>
        <v>123.97929999999999</v>
      </c>
      <c r="G349" s="7">
        <v>39969</v>
      </c>
      <c r="H349">
        <v>28.4</v>
      </c>
      <c r="I349" s="12">
        <v>0</v>
      </c>
      <c r="J349" s="3">
        <f t="shared" si="46"/>
        <v>21.3508</v>
      </c>
      <c r="K349" s="7">
        <v>39999</v>
      </c>
      <c r="L349">
        <v>132</v>
      </c>
      <c r="M349" s="12">
        <v>0.73</v>
      </c>
      <c r="N349" s="3">
        <f t="shared" si="47"/>
        <v>270.4735</v>
      </c>
      <c r="O349" s="7">
        <v>40030</v>
      </c>
      <c r="P349">
        <v>27.5</v>
      </c>
      <c r="Q349" s="12">
        <v>0</v>
      </c>
      <c r="R349" s="3">
        <f t="shared" si="48"/>
        <v>21.507499999999997</v>
      </c>
      <c r="S349" s="7">
        <v>40061</v>
      </c>
      <c r="T349">
        <v>26.8</v>
      </c>
      <c r="U349" s="12">
        <v>0</v>
      </c>
      <c r="V349" s="3">
        <f t="shared" si="49"/>
        <v>25.681600000000003</v>
      </c>
      <c r="W349" s="7">
        <v>40091</v>
      </c>
      <c r="X349">
        <v>59.4</v>
      </c>
      <c r="Y349" s="12">
        <v>0.01</v>
      </c>
      <c r="Z349" s="3">
        <f t="shared" si="50"/>
        <v>79.699299999999994</v>
      </c>
      <c r="AA349" s="7">
        <v>40122</v>
      </c>
      <c r="AB349">
        <v>51.8</v>
      </c>
      <c r="AC349" s="12"/>
      <c r="AD349" s="3">
        <f t="shared" si="51"/>
        <v>83.656999999999996</v>
      </c>
      <c r="AE349" s="7">
        <v>40152</v>
      </c>
      <c r="AF349">
        <v>175</v>
      </c>
      <c r="AG349" s="12"/>
      <c r="AH349" s="3">
        <f t="shared" si="52"/>
        <v>282.625</v>
      </c>
    </row>
    <row r="350" spans="2:34" x14ac:dyDescent="0.35">
      <c r="B350">
        <f t="shared" si="53"/>
        <v>2009</v>
      </c>
      <c r="C350" s="7">
        <v>39939</v>
      </c>
      <c r="D350">
        <v>62.1</v>
      </c>
      <c r="E350" s="12">
        <v>0.1</v>
      </c>
      <c r="F350" s="3">
        <f t="shared" si="45"/>
        <v>84.722700000000003</v>
      </c>
      <c r="G350" s="7">
        <v>39970</v>
      </c>
      <c r="H350">
        <v>24.3</v>
      </c>
      <c r="I350" s="12">
        <v>0</v>
      </c>
      <c r="J350" s="3">
        <f t="shared" si="46"/>
        <v>15.459099999999999</v>
      </c>
      <c r="K350" s="7">
        <v>40000</v>
      </c>
      <c r="L350">
        <v>109</v>
      </c>
      <c r="M350" s="12">
        <v>0</v>
      </c>
      <c r="N350" s="3">
        <f t="shared" si="47"/>
        <v>135.84300000000002</v>
      </c>
      <c r="O350" s="7">
        <v>40031</v>
      </c>
      <c r="P350">
        <v>25.4</v>
      </c>
      <c r="Q350" s="12">
        <v>0</v>
      </c>
      <c r="R350" s="3">
        <f t="shared" si="48"/>
        <v>18.489799999999999</v>
      </c>
      <c r="S350" s="7">
        <v>40062</v>
      </c>
      <c r="T350">
        <v>22</v>
      </c>
      <c r="U350" s="12">
        <v>0</v>
      </c>
      <c r="V350" s="3">
        <f t="shared" si="49"/>
        <v>18.783999999999999</v>
      </c>
      <c r="W350" s="7">
        <v>40092</v>
      </c>
      <c r="X350">
        <v>48.8</v>
      </c>
      <c r="Y350" s="12">
        <v>0</v>
      </c>
      <c r="Z350" s="3">
        <f t="shared" si="50"/>
        <v>63.075599999999994</v>
      </c>
      <c r="AA350" s="7">
        <v>40123</v>
      </c>
      <c r="AB350">
        <v>49.6</v>
      </c>
      <c r="AC350" s="12"/>
      <c r="AD350" s="3">
        <f t="shared" si="51"/>
        <v>80.103999999999999</v>
      </c>
      <c r="AE350" s="7">
        <v>40153</v>
      </c>
      <c r="AF350">
        <v>146</v>
      </c>
      <c r="AG350" s="12"/>
      <c r="AH350" s="3">
        <f t="shared" si="52"/>
        <v>235.79</v>
      </c>
    </row>
    <row r="351" spans="2:34" x14ac:dyDescent="0.35">
      <c r="B351">
        <f t="shared" si="53"/>
        <v>2009</v>
      </c>
      <c r="C351" s="7">
        <v>39940</v>
      </c>
      <c r="D351">
        <v>69.2</v>
      </c>
      <c r="E351" s="12">
        <v>0.48</v>
      </c>
      <c r="F351" s="3">
        <f t="shared" si="45"/>
        <v>147.80240000000001</v>
      </c>
      <c r="G351" s="7">
        <v>39971</v>
      </c>
      <c r="H351">
        <v>20.5</v>
      </c>
      <c r="I351" s="12">
        <v>0</v>
      </c>
      <c r="J351" s="3">
        <f t="shared" si="46"/>
        <v>9.9984999999999999</v>
      </c>
      <c r="K351" s="7">
        <v>40001</v>
      </c>
      <c r="L351">
        <v>90</v>
      </c>
      <c r="M351" s="12">
        <v>0</v>
      </c>
      <c r="N351" s="3">
        <f t="shared" si="47"/>
        <v>108.54000000000002</v>
      </c>
      <c r="O351" s="7">
        <v>40032</v>
      </c>
      <c r="P351">
        <v>23.3</v>
      </c>
      <c r="Q351" s="12">
        <v>0</v>
      </c>
      <c r="R351" s="3">
        <f t="shared" si="48"/>
        <v>15.472100000000001</v>
      </c>
      <c r="S351" s="7">
        <v>40063</v>
      </c>
      <c r="T351">
        <v>17.5</v>
      </c>
      <c r="U351" s="12">
        <v>0</v>
      </c>
      <c r="V351" s="3">
        <f t="shared" si="49"/>
        <v>12.317500000000001</v>
      </c>
      <c r="W351" s="7">
        <v>40093</v>
      </c>
      <c r="X351">
        <v>58.6</v>
      </c>
      <c r="Y351" s="12">
        <v>0.78</v>
      </c>
      <c r="Z351" s="3">
        <f t="shared" si="50"/>
        <v>185.6952</v>
      </c>
      <c r="AA351" s="7">
        <v>40124</v>
      </c>
      <c r="AB351">
        <v>44.3</v>
      </c>
      <c r="AC351" s="12"/>
      <c r="AD351" s="3">
        <f t="shared" si="51"/>
        <v>71.544499999999999</v>
      </c>
      <c r="AE351" s="7">
        <v>40154</v>
      </c>
      <c r="AF351">
        <v>119</v>
      </c>
      <c r="AG351" s="12"/>
      <c r="AH351" s="3">
        <f t="shared" si="52"/>
        <v>192.185</v>
      </c>
    </row>
    <row r="352" spans="2:34" x14ac:dyDescent="0.35">
      <c r="B352">
        <f t="shared" si="53"/>
        <v>2009</v>
      </c>
      <c r="C352" s="7">
        <v>39941</v>
      </c>
      <c r="D352">
        <v>94.9</v>
      </c>
      <c r="E352" s="12">
        <v>0.04</v>
      </c>
      <c r="F352" s="3">
        <f t="shared" si="45"/>
        <v>123.50730000000001</v>
      </c>
      <c r="G352" s="7">
        <v>39972</v>
      </c>
      <c r="H352">
        <v>17.7</v>
      </c>
      <c r="I352" s="12">
        <v>0</v>
      </c>
      <c r="J352" s="3">
        <f t="shared" si="46"/>
        <v>5.9748999999999981</v>
      </c>
      <c r="K352" s="7">
        <v>40002</v>
      </c>
      <c r="L352">
        <v>87.7</v>
      </c>
      <c r="M352" s="12">
        <v>0.83</v>
      </c>
      <c r="N352" s="3">
        <f t="shared" si="47"/>
        <v>220.7294</v>
      </c>
      <c r="O352" s="7">
        <v>40033</v>
      </c>
      <c r="P352">
        <v>20.3</v>
      </c>
      <c r="Q352" s="12">
        <v>0</v>
      </c>
      <c r="R352" s="3">
        <f t="shared" si="48"/>
        <v>11.161100000000001</v>
      </c>
      <c r="S352" s="7">
        <v>40064</v>
      </c>
      <c r="T352">
        <v>13.8</v>
      </c>
      <c r="U352" s="12">
        <v>0</v>
      </c>
      <c r="V352" s="3">
        <f t="shared" si="49"/>
        <v>7.0006000000000004</v>
      </c>
      <c r="W352" s="7">
        <v>40094</v>
      </c>
      <c r="X352">
        <v>90.9</v>
      </c>
      <c r="Y352" s="12">
        <v>0.01</v>
      </c>
      <c r="Z352" s="3">
        <f t="shared" si="50"/>
        <v>124.9648</v>
      </c>
      <c r="AA352" s="7">
        <v>40125</v>
      </c>
      <c r="AB352">
        <v>42.1</v>
      </c>
      <c r="AC352" s="12"/>
      <c r="AD352" s="3">
        <f t="shared" si="51"/>
        <v>67.991500000000002</v>
      </c>
      <c r="AE352" s="7">
        <v>40155</v>
      </c>
      <c r="AF352">
        <v>100</v>
      </c>
      <c r="AG352" s="12"/>
      <c r="AH352" s="3">
        <f t="shared" si="52"/>
        <v>161.5</v>
      </c>
    </row>
    <row r="353" spans="2:34" x14ac:dyDescent="0.35">
      <c r="B353">
        <f t="shared" si="53"/>
        <v>2009</v>
      </c>
      <c r="C353" s="7">
        <v>39942</v>
      </c>
      <c r="D353">
        <v>96.8</v>
      </c>
      <c r="E353" s="12">
        <v>0.01</v>
      </c>
      <c r="F353" s="3">
        <f t="shared" si="45"/>
        <v>122.06309999999998</v>
      </c>
      <c r="G353" s="7">
        <v>39973</v>
      </c>
      <c r="H353">
        <v>15.7</v>
      </c>
      <c r="I353" s="12">
        <v>0.02</v>
      </c>
      <c r="J353" s="3">
        <f t="shared" si="46"/>
        <v>5.8838999999999988</v>
      </c>
      <c r="K353" s="7">
        <v>40003</v>
      </c>
      <c r="L353">
        <v>100</v>
      </c>
      <c r="M353" s="12">
        <v>0.03</v>
      </c>
      <c r="N353" s="3">
        <f t="shared" si="47"/>
        <v>127.08450000000002</v>
      </c>
      <c r="O353" s="7">
        <v>40034</v>
      </c>
      <c r="P353">
        <v>18.399999999999999</v>
      </c>
      <c r="Q353" s="12">
        <v>0</v>
      </c>
      <c r="R353" s="3">
        <f t="shared" si="48"/>
        <v>8.4307999999999979</v>
      </c>
      <c r="S353" s="7">
        <v>40065</v>
      </c>
      <c r="T353">
        <v>11.9</v>
      </c>
      <c r="U353" s="12">
        <v>0</v>
      </c>
      <c r="V353" s="3">
        <f t="shared" si="49"/>
        <v>4.2703000000000007</v>
      </c>
      <c r="W353" s="7">
        <v>40095</v>
      </c>
      <c r="X353">
        <v>77.400000000000006</v>
      </c>
      <c r="Y353" s="12">
        <v>0.03</v>
      </c>
      <c r="Z353" s="3">
        <f t="shared" si="50"/>
        <v>108.34830000000001</v>
      </c>
      <c r="AA353" s="7">
        <v>40126</v>
      </c>
      <c r="AB353">
        <v>40</v>
      </c>
      <c r="AC353" s="12"/>
      <c r="AD353" s="3">
        <f t="shared" si="51"/>
        <v>64.599999999999994</v>
      </c>
      <c r="AE353" s="7">
        <v>40156</v>
      </c>
      <c r="AF353">
        <v>89</v>
      </c>
      <c r="AG353" s="12"/>
      <c r="AH353" s="3">
        <f t="shared" si="52"/>
        <v>143.73499999999999</v>
      </c>
    </row>
    <row r="354" spans="2:34" x14ac:dyDescent="0.35">
      <c r="B354">
        <f t="shared" si="53"/>
        <v>2009</v>
      </c>
      <c r="C354" s="7">
        <v>39943</v>
      </c>
      <c r="D354">
        <v>95.2</v>
      </c>
      <c r="E354" s="12">
        <v>0.14000000000000001</v>
      </c>
      <c r="F354" s="3">
        <f t="shared" si="45"/>
        <v>137.85339999999999</v>
      </c>
      <c r="G354" s="7">
        <v>39974</v>
      </c>
      <c r="H354">
        <v>14.9</v>
      </c>
      <c r="I354" s="12">
        <v>0.03</v>
      </c>
      <c r="J354" s="3">
        <f t="shared" si="46"/>
        <v>6.1257999999999999</v>
      </c>
      <c r="K354" s="7">
        <v>40004</v>
      </c>
      <c r="L354">
        <v>89.2</v>
      </c>
      <c r="M354" s="12">
        <v>0</v>
      </c>
      <c r="N354" s="3">
        <f t="shared" si="47"/>
        <v>107.39040000000003</v>
      </c>
      <c r="O354" s="7">
        <v>40035</v>
      </c>
      <c r="P354">
        <v>18.600000000000001</v>
      </c>
      <c r="Q354" s="12">
        <v>0</v>
      </c>
      <c r="R354" s="3">
        <f t="shared" si="48"/>
        <v>8.7182000000000031</v>
      </c>
      <c r="S354" s="7">
        <v>40066</v>
      </c>
      <c r="T354">
        <v>10.199999999999999</v>
      </c>
      <c r="U354" s="12">
        <v>0</v>
      </c>
      <c r="V354" s="3">
        <f t="shared" si="49"/>
        <v>1.827399999999999</v>
      </c>
      <c r="W354" s="7">
        <v>40096</v>
      </c>
      <c r="X354">
        <v>79.5</v>
      </c>
      <c r="Y354" s="12">
        <v>0.53</v>
      </c>
      <c r="Z354" s="3">
        <f t="shared" si="50"/>
        <v>180.941</v>
      </c>
      <c r="AA354" s="7">
        <v>40127</v>
      </c>
      <c r="AB354">
        <v>38.5</v>
      </c>
      <c r="AC354" s="12"/>
      <c r="AD354" s="3">
        <f t="shared" si="51"/>
        <v>62.177500000000002</v>
      </c>
      <c r="AE354" s="7">
        <v>40157</v>
      </c>
      <c r="AF354">
        <v>94.5</v>
      </c>
      <c r="AG354" s="12"/>
      <c r="AH354" s="3">
        <f t="shared" si="52"/>
        <v>152.61750000000001</v>
      </c>
    </row>
    <row r="355" spans="2:34" x14ac:dyDescent="0.35">
      <c r="B355">
        <f t="shared" si="53"/>
        <v>2009</v>
      </c>
      <c r="C355" s="7">
        <v>39944</v>
      </c>
      <c r="D355">
        <v>80</v>
      </c>
      <c r="E355" s="12">
        <v>0.15</v>
      </c>
      <c r="F355" s="3">
        <f t="shared" si="45"/>
        <v>117.4025</v>
      </c>
      <c r="G355" s="7">
        <v>39975</v>
      </c>
      <c r="H355">
        <v>15.9</v>
      </c>
      <c r="I355" s="12">
        <v>0.01</v>
      </c>
      <c r="J355" s="3">
        <f t="shared" si="46"/>
        <v>4.7798000000000007</v>
      </c>
      <c r="K355" s="7">
        <v>40005</v>
      </c>
      <c r="L355">
        <v>74</v>
      </c>
      <c r="M355" s="12">
        <v>0</v>
      </c>
      <c r="N355" s="3">
        <f t="shared" si="47"/>
        <v>85.548000000000002</v>
      </c>
      <c r="O355" s="7">
        <v>40036</v>
      </c>
      <c r="P355">
        <v>18.2</v>
      </c>
      <c r="Q355" s="12">
        <v>0</v>
      </c>
      <c r="R355" s="3">
        <f t="shared" si="48"/>
        <v>8.1433999999999997</v>
      </c>
      <c r="S355" s="7">
        <v>40067</v>
      </c>
      <c r="T355">
        <v>9.2200000000000006</v>
      </c>
      <c r="U355" s="12">
        <v>0</v>
      </c>
      <c r="V355" s="3">
        <f t="shared" si="49"/>
        <v>0.41914000000000051</v>
      </c>
      <c r="W355" s="7">
        <v>40097</v>
      </c>
      <c r="X355">
        <v>70.5</v>
      </c>
      <c r="Y355" s="12">
        <v>0.01</v>
      </c>
      <c r="Z355" s="3">
        <f t="shared" si="50"/>
        <v>95.65</v>
      </c>
      <c r="AA355" s="7">
        <v>40128</v>
      </c>
      <c r="AB355">
        <v>36.6</v>
      </c>
      <c r="AC355" s="12"/>
      <c r="AD355" s="3">
        <f t="shared" si="51"/>
        <v>59.109000000000002</v>
      </c>
      <c r="AE355" s="7">
        <v>40158</v>
      </c>
      <c r="AF355">
        <v>88.8</v>
      </c>
      <c r="AG355" s="12"/>
      <c r="AH355" s="3">
        <f t="shared" si="52"/>
        <v>143.41200000000001</v>
      </c>
    </row>
    <row r="356" spans="2:34" x14ac:dyDescent="0.35">
      <c r="B356">
        <f t="shared" si="53"/>
        <v>2009</v>
      </c>
      <c r="C356" s="7">
        <v>39945</v>
      </c>
      <c r="D356">
        <v>69.5</v>
      </c>
      <c r="E356" s="12">
        <v>0</v>
      </c>
      <c r="F356" s="3">
        <f t="shared" si="45"/>
        <v>81.441499999999991</v>
      </c>
      <c r="G356" s="7">
        <v>39976</v>
      </c>
      <c r="H356">
        <v>72.900000000000006</v>
      </c>
      <c r="I356" s="12">
        <v>2.1</v>
      </c>
      <c r="J356" s="3">
        <f t="shared" si="46"/>
        <v>377.51230000000004</v>
      </c>
      <c r="K356" s="7">
        <v>40006</v>
      </c>
      <c r="L356">
        <v>66.5</v>
      </c>
      <c r="M356" s="12">
        <v>0.28000000000000003</v>
      </c>
      <c r="N356" s="3">
        <f t="shared" si="47"/>
        <v>113.7325</v>
      </c>
      <c r="O356" s="7">
        <v>40037</v>
      </c>
      <c r="P356">
        <v>16.600000000000001</v>
      </c>
      <c r="Q356" s="12">
        <v>0</v>
      </c>
      <c r="R356" s="3">
        <f t="shared" si="48"/>
        <v>5.8442000000000007</v>
      </c>
      <c r="S356" s="7">
        <v>40068</v>
      </c>
      <c r="T356">
        <v>8.86</v>
      </c>
      <c r="U356" s="12">
        <v>0</v>
      </c>
      <c r="V356" s="3">
        <f t="shared" si="49"/>
        <v>-9.8180000000001044E-2</v>
      </c>
      <c r="W356" s="7">
        <v>40098</v>
      </c>
      <c r="X356">
        <v>59.7</v>
      </c>
      <c r="Y356" s="12">
        <v>0.49</v>
      </c>
      <c r="Z356" s="3">
        <f t="shared" si="50"/>
        <v>146.92240000000001</v>
      </c>
      <c r="AA356" s="7">
        <v>40129</v>
      </c>
      <c r="AB356">
        <v>34.4</v>
      </c>
      <c r="AC356" s="12"/>
      <c r="AD356" s="3">
        <f t="shared" si="51"/>
        <v>55.555999999999997</v>
      </c>
      <c r="AE356" s="7">
        <v>40159</v>
      </c>
      <c r="AF356">
        <v>66.2</v>
      </c>
      <c r="AG356" s="12"/>
      <c r="AH356" s="3">
        <f t="shared" si="52"/>
        <v>106.91300000000001</v>
      </c>
    </row>
    <row r="357" spans="2:34" x14ac:dyDescent="0.35">
      <c r="B357">
        <f t="shared" si="53"/>
        <v>2009</v>
      </c>
      <c r="C357" s="7">
        <v>39946</v>
      </c>
      <c r="D357">
        <v>60.2</v>
      </c>
      <c r="E357" s="12">
        <v>0</v>
      </c>
      <c r="F357" s="3">
        <f t="shared" si="45"/>
        <v>68.077400000000011</v>
      </c>
      <c r="G357" s="7">
        <v>39977</v>
      </c>
      <c r="H357">
        <v>126</v>
      </c>
      <c r="I357" s="12">
        <v>0</v>
      </c>
      <c r="J357" s="3">
        <f t="shared" si="46"/>
        <v>161.602</v>
      </c>
      <c r="K357" s="7">
        <v>40007</v>
      </c>
      <c r="L357">
        <v>67</v>
      </c>
      <c r="M357" s="12">
        <v>0.05</v>
      </c>
      <c r="N357" s="3">
        <f t="shared" si="47"/>
        <v>82.4465</v>
      </c>
      <c r="O357" s="7">
        <v>40038</v>
      </c>
      <c r="P357">
        <v>14.3</v>
      </c>
      <c r="Q357" s="12">
        <v>0</v>
      </c>
      <c r="R357" s="3">
        <f t="shared" si="48"/>
        <v>2.5391000000000012</v>
      </c>
      <c r="S357" s="7">
        <v>40069</v>
      </c>
      <c r="T357">
        <v>8.08</v>
      </c>
      <c r="U357" s="12">
        <v>0</v>
      </c>
      <c r="V357" s="3">
        <f t="shared" si="49"/>
        <v>-1.2190399999999997</v>
      </c>
      <c r="W357" s="7">
        <v>40099</v>
      </c>
      <c r="X357">
        <v>54.8</v>
      </c>
      <c r="Y357" s="12">
        <v>0</v>
      </c>
      <c r="Z357" s="3">
        <f t="shared" si="50"/>
        <v>71.697600000000008</v>
      </c>
      <c r="AA357" s="7">
        <v>40130</v>
      </c>
      <c r="AB357">
        <v>32.799999999999997</v>
      </c>
      <c r="AC357" s="12"/>
      <c r="AD357" s="3">
        <f t="shared" si="51"/>
        <v>52.971999999999994</v>
      </c>
      <c r="AE357" s="7">
        <v>40160</v>
      </c>
      <c r="AF357">
        <v>82</v>
      </c>
      <c r="AG357" s="12"/>
      <c r="AH357" s="3">
        <f t="shared" si="52"/>
        <v>132.43</v>
      </c>
    </row>
    <row r="358" spans="2:34" x14ac:dyDescent="0.35">
      <c r="B358">
        <f t="shared" si="53"/>
        <v>2009</v>
      </c>
      <c r="C358" s="7">
        <v>39947</v>
      </c>
      <c r="D358">
        <v>51.9</v>
      </c>
      <c r="E358" s="12">
        <v>0</v>
      </c>
      <c r="F358" s="3">
        <f t="shared" si="45"/>
        <v>56.150299999999994</v>
      </c>
      <c r="G358" s="7">
        <v>39978</v>
      </c>
      <c r="H358">
        <v>109</v>
      </c>
      <c r="I358" s="12">
        <v>0.24</v>
      </c>
      <c r="J358" s="3">
        <f t="shared" si="46"/>
        <v>170.56900000000002</v>
      </c>
      <c r="K358" s="7">
        <v>40008</v>
      </c>
      <c r="L358">
        <v>60.7</v>
      </c>
      <c r="M358" s="12">
        <v>0</v>
      </c>
      <c r="N358" s="3">
        <f t="shared" si="47"/>
        <v>66.435900000000004</v>
      </c>
      <c r="O358" s="7">
        <v>40039</v>
      </c>
      <c r="P358">
        <v>11</v>
      </c>
      <c r="Q358" s="12">
        <v>0</v>
      </c>
      <c r="R358" s="3">
        <f t="shared" si="48"/>
        <v>-2.2030000000000012</v>
      </c>
      <c r="S358" s="7">
        <v>40070</v>
      </c>
      <c r="T358">
        <v>8.17</v>
      </c>
      <c r="U358" s="12">
        <v>0</v>
      </c>
      <c r="V358" s="3">
        <f t="shared" si="49"/>
        <v>-1.0897100000000002</v>
      </c>
      <c r="W358" s="7">
        <v>40100</v>
      </c>
      <c r="X358">
        <v>59</v>
      </c>
      <c r="Y358" s="12">
        <v>0</v>
      </c>
      <c r="Z358" s="3">
        <f t="shared" si="50"/>
        <v>77.733000000000004</v>
      </c>
      <c r="AA358" s="7">
        <v>40131</v>
      </c>
      <c r="AB358">
        <v>31.7</v>
      </c>
      <c r="AC358" s="12"/>
      <c r="AD358" s="3">
        <f t="shared" si="51"/>
        <v>51.195499999999996</v>
      </c>
      <c r="AE358" s="7">
        <v>40161</v>
      </c>
      <c r="AF358">
        <v>90.5</v>
      </c>
      <c r="AG358" s="12"/>
      <c r="AH358" s="3">
        <f t="shared" si="52"/>
        <v>146.1575</v>
      </c>
    </row>
    <row r="359" spans="2:34" x14ac:dyDescent="0.35">
      <c r="B359">
        <f t="shared" si="53"/>
        <v>2009</v>
      </c>
      <c r="C359" s="7">
        <v>39948</v>
      </c>
      <c r="D359">
        <v>49.8</v>
      </c>
      <c r="E359" s="12">
        <v>0</v>
      </c>
      <c r="F359" s="3">
        <f t="shared" si="45"/>
        <v>53.132600000000004</v>
      </c>
      <c r="G359" s="7">
        <v>39979</v>
      </c>
      <c r="H359">
        <v>81.3</v>
      </c>
      <c r="I359" s="12">
        <v>0.04</v>
      </c>
      <c r="J359" s="3">
        <f t="shared" si="46"/>
        <v>102.9341</v>
      </c>
      <c r="K359" s="7">
        <v>40009</v>
      </c>
      <c r="L359">
        <v>53.7</v>
      </c>
      <c r="M359" s="12">
        <v>0</v>
      </c>
      <c r="N359" s="3">
        <f t="shared" si="47"/>
        <v>56.376900000000013</v>
      </c>
      <c r="O359" s="7">
        <v>40040</v>
      </c>
      <c r="P359">
        <v>9.08</v>
      </c>
      <c r="Q359" s="12">
        <v>0</v>
      </c>
      <c r="R359" s="3">
        <f t="shared" si="48"/>
        <v>-4.9620400000000018</v>
      </c>
      <c r="S359" s="7">
        <v>40071</v>
      </c>
      <c r="T359">
        <v>7.76</v>
      </c>
      <c r="U359" s="12">
        <v>0.01</v>
      </c>
      <c r="V359" s="3">
        <f t="shared" si="49"/>
        <v>-0.28737999999999952</v>
      </c>
      <c r="W359" s="7">
        <v>40101</v>
      </c>
      <c r="X359">
        <v>51.3</v>
      </c>
      <c r="Y359" s="12">
        <v>0</v>
      </c>
      <c r="Z359" s="3">
        <f t="shared" si="50"/>
        <v>66.668099999999995</v>
      </c>
      <c r="AA359" s="7">
        <v>40132</v>
      </c>
      <c r="AB359">
        <v>183</v>
      </c>
      <c r="AC359" s="12"/>
      <c r="AD359" s="3">
        <f t="shared" si="51"/>
        <v>295.54500000000002</v>
      </c>
      <c r="AE359" s="7">
        <v>40162</v>
      </c>
      <c r="AF359">
        <v>85.4</v>
      </c>
      <c r="AG359" s="12"/>
      <c r="AH359" s="3">
        <f t="shared" si="52"/>
        <v>137.92100000000002</v>
      </c>
    </row>
    <row r="360" spans="2:34" x14ac:dyDescent="0.35">
      <c r="B360">
        <f t="shared" si="53"/>
        <v>2009</v>
      </c>
      <c r="C360" s="7">
        <v>39949</v>
      </c>
      <c r="D360">
        <v>43.9</v>
      </c>
      <c r="E360" s="12">
        <v>0</v>
      </c>
      <c r="F360" s="3">
        <f t="shared" si="45"/>
        <v>44.654299999999999</v>
      </c>
      <c r="G360" s="7">
        <v>39980</v>
      </c>
      <c r="H360">
        <v>60.9</v>
      </c>
      <c r="I360" s="12">
        <v>0</v>
      </c>
      <c r="J360" s="3">
        <f t="shared" si="46"/>
        <v>68.053300000000007</v>
      </c>
      <c r="K360" s="7">
        <v>40010</v>
      </c>
      <c r="L360">
        <v>47.8</v>
      </c>
      <c r="M360" s="12">
        <v>0</v>
      </c>
      <c r="N360" s="3">
        <f t="shared" si="47"/>
        <v>47.898599999999995</v>
      </c>
      <c r="O360" s="7">
        <v>40041</v>
      </c>
      <c r="P360">
        <v>8.3000000000000007</v>
      </c>
      <c r="Q360" s="12">
        <v>0</v>
      </c>
      <c r="R360" s="3">
        <f t="shared" si="48"/>
        <v>-6.0829000000000004</v>
      </c>
      <c r="S360" s="7">
        <v>40072</v>
      </c>
      <c r="T360">
        <v>7.76</v>
      </c>
      <c r="U360" s="12">
        <v>0</v>
      </c>
      <c r="V360" s="3">
        <f t="shared" si="49"/>
        <v>-1.6788799999999995</v>
      </c>
      <c r="W360" s="7">
        <v>40102</v>
      </c>
      <c r="X360">
        <v>45.7</v>
      </c>
      <c r="Y360" s="12">
        <v>0</v>
      </c>
      <c r="Z360" s="3">
        <f t="shared" si="50"/>
        <v>58.620900000000006</v>
      </c>
      <c r="AA360" s="7">
        <v>40133</v>
      </c>
      <c r="AB360">
        <v>295</v>
      </c>
      <c r="AC360" s="12"/>
      <c r="AD360" s="3">
        <f t="shared" si="51"/>
        <v>476.42500000000001</v>
      </c>
      <c r="AE360" s="7">
        <v>40163</v>
      </c>
      <c r="AF360">
        <v>78.2</v>
      </c>
      <c r="AG360" s="12"/>
      <c r="AH360" s="3">
        <f t="shared" si="52"/>
        <v>126.29300000000001</v>
      </c>
    </row>
    <row r="361" spans="2:34" x14ac:dyDescent="0.35">
      <c r="B361">
        <f t="shared" si="53"/>
        <v>2009</v>
      </c>
      <c r="C361" s="7">
        <v>39950</v>
      </c>
      <c r="D361">
        <v>52.7</v>
      </c>
      <c r="E361" s="12">
        <v>1.27</v>
      </c>
      <c r="F361" s="3">
        <f t="shared" si="45"/>
        <v>234.02040000000002</v>
      </c>
      <c r="G361" s="7">
        <v>39981</v>
      </c>
      <c r="H361">
        <v>46.3</v>
      </c>
      <c r="I361" s="12">
        <v>0</v>
      </c>
      <c r="J361" s="3">
        <f t="shared" si="46"/>
        <v>47.073100000000004</v>
      </c>
      <c r="K361" s="7">
        <v>40011</v>
      </c>
      <c r="L361">
        <v>43.8</v>
      </c>
      <c r="M361" s="12">
        <v>0</v>
      </c>
      <c r="N361" s="3">
        <f t="shared" si="47"/>
        <v>42.150599999999997</v>
      </c>
      <c r="O361" s="7">
        <v>40042</v>
      </c>
      <c r="P361">
        <v>8.0299999999999994</v>
      </c>
      <c r="Q361" s="12">
        <v>0</v>
      </c>
      <c r="R361" s="3">
        <f t="shared" si="48"/>
        <v>-6.4708900000000025</v>
      </c>
      <c r="S361" s="7">
        <v>40073</v>
      </c>
      <c r="T361">
        <v>7.43</v>
      </c>
      <c r="U361" s="12">
        <v>0</v>
      </c>
      <c r="V361" s="3">
        <f t="shared" si="49"/>
        <v>-2.1530900000000006</v>
      </c>
      <c r="W361" s="7">
        <v>40103</v>
      </c>
      <c r="X361">
        <v>40.700000000000003</v>
      </c>
      <c r="Y361" s="12">
        <v>0</v>
      </c>
      <c r="Z361" s="3">
        <f t="shared" si="50"/>
        <v>51.435900000000011</v>
      </c>
      <c r="AA361" s="7">
        <v>40134</v>
      </c>
      <c r="AB361">
        <v>220</v>
      </c>
      <c r="AC361" s="12"/>
      <c r="AD361" s="3">
        <f t="shared" si="51"/>
        <v>355.3</v>
      </c>
      <c r="AE361" s="7">
        <v>40164</v>
      </c>
      <c r="AF361">
        <v>69.7</v>
      </c>
      <c r="AG361" s="12"/>
      <c r="AH361" s="3">
        <f t="shared" si="52"/>
        <v>112.5655</v>
      </c>
    </row>
    <row r="362" spans="2:34" x14ac:dyDescent="0.35">
      <c r="B362">
        <f t="shared" si="53"/>
        <v>2009</v>
      </c>
      <c r="C362" s="7">
        <v>39951</v>
      </c>
      <c r="D362">
        <v>57.4</v>
      </c>
      <c r="E362" s="12">
        <v>0</v>
      </c>
      <c r="F362" s="3">
        <f t="shared" si="45"/>
        <v>64.053799999999995</v>
      </c>
      <c r="G362" s="7">
        <v>39982</v>
      </c>
      <c r="H362">
        <v>36</v>
      </c>
      <c r="I362" s="12">
        <v>0</v>
      </c>
      <c r="J362" s="3">
        <f t="shared" si="46"/>
        <v>32.271999999999998</v>
      </c>
      <c r="K362" s="7">
        <v>40012</v>
      </c>
      <c r="L362">
        <v>42.7</v>
      </c>
      <c r="M362" s="12">
        <v>0.1</v>
      </c>
      <c r="N362" s="3">
        <f t="shared" si="47"/>
        <v>54.484900000000003</v>
      </c>
      <c r="O362" s="7">
        <v>40043</v>
      </c>
      <c r="P362">
        <v>7.8</v>
      </c>
      <c r="Q362" s="12">
        <v>0</v>
      </c>
      <c r="R362" s="3">
        <f t="shared" si="48"/>
        <v>-6.801400000000001</v>
      </c>
      <c r="S362" s="7">
        <v>40074</v>
      </c>
      <c r="T362">
        <v>12.2</v>
      </c>
      <c r="U362" s="12">
        <v>0</v>
      </c>
      <c r="V362" s="3">
        <f t="shared" si="49"/>
        <v>4.7013999999999978</v>
      </c>
      <c r="W362" s="7">
        <v>40104</v>
      </c>
      <c r="X362">
        <v>36.6</v>
      </c>
      <c r="Y362" s="12">
        <v>0</v>
      </c>
      <c r="Z362" s="3">
        <f t="shared" si="50"/>
        <v>45.544200000000004</v>
      </c>
      <c r="AA362" s="7">
        <v>40135</v>
      </c>
      <c r="AB362">
        <v>146</v>
      </c>
      <c r="AC362" s="12"/>
      <c r="AD362" s="3">
        <f t="shared" si="51"/>
        <v>235.79</v>
      </c>
      <c r="AE362" s="7">
        <v>40165</v>
      </c>
      <c r="AF362">
        <v>81.8</v>
      </c>
      <c r="AG362" s="12"/>
      <c r="AH362" s="3">
        <f t="shared" si="52"/>
        <v>132.107</v>
      </c>
    </row>
    <row r="363" spans="2:34" x14ac:dyDescent="0.35">
      <c r="B363">
        <f t="shared" si="53"/>
        <v>2009</v>
      </c>
      <c r="C363" s="7">
        <v>39952</v>
      </c>
      <c r="D363">
        <v>54</v>
      </c>
      <c r="E363" s="12">
        <v>0</v>
      </c>
      <c r="F363" s="3">
        <f t="shared" si="45"/>
        <v>59.167999999999999</v>
      </c>
      <c r="G363" s="7">
        <v>39983</v>
      </c>
      <c r="H363">
        <v>33.1</v>
      </c>
      <c r="I363" s="12">
        <v>0.64</v>
      </c>
      <c r="J363" s="3">
        <f t="shared" si="46"/>
        <v>117.16069999999999</v>
      </c>
      <c r="K363" s="7">
        <v>40013</v>
      </c>
      <c r="L363">
        <v>40.9</v>
      </c>
      <c r="M363" s="12">
        <v>0</v>
      </c>
      <c r="N363" s="3">
        <f t="shared" si="47"/>
        <v>37.9833</v>
      </c>
      <c r="O363" s="7">
        <v>40044</v>
      </c>
      <c r="P363">
        <v>7.82</v>
      </c>
      <c r="Q363" s="12">
        <v>0</v>
      </c>
      <c r="R363" s="3">
        <f t="shared" si="48"/>
        <v>-6.7726600000000001</v>
      </c>
      <c r="S363" s="7">
        <v>40075</v>
      </c>
      <c r="T363">
        <v>10.3</v>
      </c>
      <c r="U363" s="12">
        <v>0</v>
      </c>
      <c r="V363" s="3">
        <f t="shared" si="49"/>
        <v>1.9711000000000016</v>
      </c>
      <c r="W363" s="7">
        <v>40105</v>
      </c>
      <c r="X363">
        <v>53.3</v>
      </c>
      <c r="Y363" s="12">
        <v>0.63</v>
      </c>
      <c r="Z363" s="3">
        <f t="shared" si="50"/>
        <v>157.20660000000001</v>
      </c>
      <c r="AA363" s="7">
        <v>40136</v>
      </c>
      <c r="AB363">
        <v>112</v>
      </c>
      <c r="AC363" s="12"/>
      <c r="AD363" s="3">
        <f t="shared" si="51"/>
        <v>180.88</v>
      </c>
      <c r="AE363" s="7">
        <v>40166</v>
      </c>
      <c r="AF363">
        <v>57.3</v>
      </c>
      <c r="AG363" s="12"/>
      <c r="AH363" s="3">
        <f t="shared" si="52"/>
        <v>92.53949999999999</v>
      </c>
    </row>
    <row r="364" spans="2:34" x14ac:dyDescent="0.35">
      <c r="B364">
        <f t="shared" si="53"/>
        <v>2009</v>
      </c>
      <c r="C364" s="7">
        <v>39953</v>
      </c>
      <c r="D364">
        <v>49.6</v>
      </c>
      <c r="E364" s="12">
        <v>0</v>
      </c>
      <c r="F364" s="3">
        <f t="shared" si="45"/>
        <v>52.845199999999998</v>
      </c>
      <c r="G364" s="7">
        <v>39984</v>
      </c>
      <c r="H364">
        <v>188</v>
      </c>
      <c r="I364" s="12">
        <v>3.2</v>
      </c>
      <c r="J364" s="3">
        <f t="shared" si="46"/>
        <v>695.976</v>
      </c>
      <c r="K364" s="7">
        <v>40014</v>
      </c>
      <c r="L364">
        <v>36.799999999999997</v>
      </c>
      <c r="M364" s="12">
        <v>0</v>
      </c>
      <c r="N364" s="3">
        <f t="shared" si="47"/>
        <v>32.0916</v>
      </c>
      <c r="O364" s="7">
        <v>40045</v>
      </c>
      <c r="P364">
        <v>7.54</v>
      </c>
      <c r="Q364" s="12">
        <v>0</v>
      </c>
      <c r="R364" s="3">
        <f t="shared" si="48"/>
        <v>-7.1750200000000017</v>
      </c>
      <c r="S364" s="7">
        <v>40076</v>
      </c>
      <c r="T364">
        <v>7.89</v>
      </c>
      <c r="U364" s="12">
        <v>0</v>
      </c>
      <c r="V364" s="3">
        <f t="shared" si="49"/>
        <v>-1.49207</v>
      </c>
      <c r="W364" s="7">
        <v>40106</v>
      </c>
      <c r="X364">
        <v>62.5</v>
      </c>
      <c r="Y364" s="12">
        <v>0</v>
      </c>
      <c r="Z364" s="3">
        <f t="shared" si="50"/>
        <v>82.762500000000003</v>
      </c>
      <c r="AA364" s="7">
        <v>40137</v>
      </c>
      <c r="AB364">
        <v>94.4</v>
      </c>
      <c r="AC364" s="12"/>
      <c r="AD364" s="3">
        <f t="shared" si="51"/>
        <v>152.45600000000002</v>
      </c>
      <c r="AE364" s="7">
        <v>40167</v>
      </c>
      <c r="AF364">
        <v>52.6</v>
      </c>
      <c r="AG364" s="12"/>
      <c r="AH364" s="3">
        <f t="shared" si="52"/>
        <v>84.948999999999998</v>
      </c>
    </row>
    <row r="365" spans="2:34" x14ac:dyDescent="0.35">
      <c r="B365">
        <f t="shared" si="53"/>
        <v>2009</v>
      </c>
      <c r="C365" s="7">
        <v>39954</v>
      </c>
      <c r="D365">
        <v>44.1</v>
      </c>
      <c r="E365" s="12">
        <v>0</v>
      </c>
      <c r="F365" s="3">
        <f t="shared" si="45"/>
        <v>44.941700000000004</v>
      </c>
      <c r="G365" s="7">
        <v>39985</v>
      </c>
      <c r="H365">
        <v>436</v>
      </c>
      <c r="I365" s="12">
        <v>0.32</v>
      </c>
      <c r="J365" s="3">
        <f t="shared" si="46"/>
        <v>651.6</v>
      </c>
      <c r="K365" s="7">
        <v>40015</v>
      </c>
      <c r="L365">
        <v>33.1</v>
      </c>
      <c r="M365" s="12">
        <v>0</v>
      </c>
      <c r="N365" s="3">
        <f t="shared" si="47"/>
        <v>26.774700000000003</v>
      </c>
      <c r="O365" s="7">
        <v>40046</v>
      </c>
      <c r="P365">
        <v>6.86</v>
      </c>
      <c r="Q365" s="12">
        <v>0</v>
      </c>
      <c r="R365" s="3">
        <f t="shared" si="48"/>
        <v>-8.1521800000000013</v>
      </c>
      <c r="S365" s="7">
        <v>40077</v>
      </c>
      <c r="T365">
        <v>7.2</v>
      </c>
      <c r="U365" s="12">
        <v>0</v>
      </c>
      <c r="V365" s="3">
        <f t="shared" si="49"/>
        <v>-2.4835999999999991</v>
      </c>
      <c r="W365" s="7">
        <v>40107</v>
      </c>
      <c r="X365">
        <v>54.4</v>
      </c>
      <c r="Y365" s="12">
        <v>0</v>
      </c>
      <c r="Z365" s="3">
        <f t="shared" si="50"/>
        <v>71.122799999999998</v>
      </c>
      <c r="AA365" s="7">
        <v>40138</v>
      </c>
      <c r="AB365">
        <v>90.1</v>
      </c>
      <c r="AC365" s="12"/>
      <c r="AD365" s="3">
        <f t="shared" si="51"/>
        <v>145.51149999999998</v>
      </c>
      <c r="AE365" s="7">
        <v>40168</v>
      </c>
      <c r="AF365">
        <v>49.5</v>
      </c>
      <c r="AG365" s="12"/>
      <c r="AH365" s="3">
        <f t="shared" si="52"/>
        <v>79.942499999999995</v>
      </c>
    </row>
    <row r="366" spans="2:34" x14ac:dyDescent="0.35">
      <c r="B366">
        <f t="shared" si="53"/>
        <v>2009</v>
      </c>
      <c r="C366" s="7">
        <v>39955</v>
      </c>
      <c r="D366">
        <v>39.6</v>
      </c>
      <c r="E366" s="12">
        <v>0</v>
      </c>
      <c r="F366" s="3">
        <f t="shared" si="45"/>
        <v>38.475200000000008</v>
      </c>
      <c r="G366" s="7">
        <v>39986</v>
      </c>
      <c r="H366">
        <v>360</v>
      </c>
      <c r="I366" s="12">
        <v>0.36</v>
      </c>
      <c r="J366" s="3">
        <f t="shared" si="46"/>
        <v>547.95400000000006</v>
      </c>
      <c r="K366" s="7">
        <v>40016</v>
      </c>
      <c r="L366">
        <v>38.299999999999997</v>
      </c>
      <c r="M366" s="12">
        <v>0.79</v>
      </c>
      <c r="N366" s="3">
        <f t="shared" si="47"/>
        <v>144.1756</v>
      </c>
      <c r="O366" s="7">
        <v>40047</v>
      </c>
      <c r="P366">
        <v>6.84</v>
      </c>
      <c r="Q366" s="12">
        <v>0</v>
      </c>
      <c r="R366" s="3">
        <f t="shared" si="48"/>
        <v>-8.1809200000000022</v>
      </c>
      <c r="S366" s="7">
        <v>40078</v>
      </c>
      <c r="T366">
        <v>6.91</v>
      </c>
      <c r="U366" s="12">
        <v>0</v>
      </c>
      <c r="V366" s="3">
        <f t="shared" si="49"/>
        <v>-2.9003300000000003</v>
      </c>
      <c r="W366" s="7">
        <v>40108</v>
      </c>
      <c r="X366">
        <v>48.4</v>
      </c>
      <c r="Y366" s="12">
        <v>0.12</v>
      </c>
      <c r="Z366" s="3">
        <f t="shared" si="50"/>
        <v>79.198800000000006</v>
      </c>
      <c r="AA366" s="7">
        <v>40139</v>
      </c>
      <c r="AB366">
        <v>80</v>
      </c>
      <c r="AC366" s="12"/>
      <c r="AD366" s="3">
        <f t="shared" si="51"/>
        <v>129.19999999999999</v>
      </c>
      <c r="AE366" s="7">
        <v>40169</v>
      </c>
      <c r="AF366">
        <v>47.4</v>
      </c>
      <c r="AG366" s="12"/>
      <c r="AH366" s="3">
        <f t="shared" si="52"/>
        <v>76.551000000000002</v>
      </c>
    </row>
    <row r="367" spans="2:34" x14ac:dyDescent="0.35">
      <c r="B367">
        <f t="shared" si="53"/>
        <v>2009</v>
      </c>
      <c r="C367" s="7">
        <v>39956</v>
      </c>
      <c r="D367">
        <v>34.5</v>
      </c>
      <c r="E367" s="12">
        <v>0</v>
      </c>
      <c r="F367" s="3">
        <f t="shared" si="45"/>
        <v>31.146500000000003</v>
      </c>
      <c r="G367" s="7">
        <v>39987</v>
      </c>
      <c r="H367">
        <v>240</v>
      </c>
      <c r="I367" s="12">
        <v>0.12</v>
      </c>
      <c r="J367" s="3">
        <f t="shared" si="46"/>
        <v>342.11799999999999</v>
      </c>
      <c r="K367" s="7">
        <v>40017</v>
      </c>
      <c r="L367">
        <v>37</v>
      </c>
      <c r="M367" s="12">
        <v>0</v>
      </c>
      <c r="N367" s="3">
        <f t="shared" si="47"/>
        <v>32.379000000000005</v>
      </c>
      <c r="O367" s="7">
        <v>40048</v>
      </c>
      <c r="P367">
        <v>33.299999999999997</v>
      </c>
      <c r="Q367" s="12">
        <v>1.66</v>
      </c>
      <c r="R367" s="3">
        <f t="shared" si="48"/>
        <v>260.83109999999999</v>
      </c>
      <c r="S367" s="7">
        <v>40079</v>
      </c>
      <c r="T367">
        <v>6.73</v>
      </c>
      <c r="U367" s="12">
        <v>0</v>
      </c>
      <c r="V367" s="3">
        <f t="shared" si="49"/>
        <v>-3.1589899999999993</v>
      </c>
      <c r="W367" s="7">
        <v>40109</v>
      </c>
      <c r="X367">
        <v>47.6</v>
      </c>
      <c r="Y367" s="12">
        <v>0</v>
      </c>
      <c r="Z367" s="3">
        <f t="shared" si="50"/>
        <v>61.351200000000006</v>
      </c>
      <c r="AA367" s="7">
        <v>40140</v>
      </c>
      <c r="AB367">
        <v>71.599999999999994</v>
      </c>
      <c r="AC367" s="12"/>
      <c r="AD367" s="3">
        <f t="shared" si="51"/>
        <v>115.63399999999999</v>
      </c>
      <c r="AE367" s="7">
        <v>40170</v>
      </c>
      <c r="AF367">
        <v>46.7</v>
      </c>
      <c r="AG367" s="12"/>
      <c r="AH367" s="3">
        <f t="shared" si="52"/>
        <v>75.420500000000004</v>
      </c>
    </row>
    <row r="368" spans="2:34" x14ac:dyDescent="0.35">
      <c r="B368">
        <f t="shared" si="53"/>
        <v>2009</v>
      </c>
      <c r="C368" s="7">
        <v>39957</v>
      </c>
      <c r="D368">
        <v>29.6</v>
      </c>
      <c r="E368" s="12">
        <v>0.06</v>
      </c>
      <c r="F368" s="3">
        <f t="shared" si="45"/>
        <v>32.4542</v>
      </c>
      <c r="G368" s="7">
        <v>39988</v>
      </c>
      <c r="H368">
        <v>182</v>
      </c>
      <c r="I368" s="12">
        <v>0.03</v>
      </c>
      <c r="J368" s="3">
        <f t="shared" si="46"/>
        <v>246.24849999999998</v>
      </c>
      <c r="K368" s="7">
        <v>40018</v>
      </c>
      <c r="L368">
        <v>43.2</v>
      </c>
      <c r="M368" s="12">
        <v>0.24</v>
      </c>
      <c r="N368" s="3">
        <f t="shared" si="47"/>
        <v>74.684400000000011</v>
      </c>
      <c r="O368" s="7">
        <v>40049</v>
      </c>
      <c r="P368">
        <v>108</v>
      </c>
      <c r="Q368" s="12">
        <v>1.22</v>
      </c>
      <c r="R368" s="3">
        <f t="shared" si="48"/>
        <v>306.94900000000001</v>
      </c>
      <c r="S368" s="7">
        <v>40080</v>
      </c>
      <c r="T368">
        <v>7.58</v>
      </c>
      <c r="U368" s="12">
        <v>0</v>
      </c>
      <c r="V368" s="3">
        <f t="shared" si="49"/>
        <v>-1.9375400000000003</v>
      </c>
      <c r="W368" s="7">
        <v>40110</v>
      </c>
      <c r="X368">
        <v>73.7</v>
      </c>
      <c r="Y368" s="12">
        <v>0</v>
      </c>
      <c r="Z368" s="3">
        <f t="shared" si="50"/>
        <v>98.85690000000001</v>
      </c>
      <c r="AA368" s="7">
        <v>40141</v>
      </c>
      <c r="AB368">
        <v>67.099999999999994</v>
      </c>
      <c r="AC368" s="12"/>
      <c r="AD368" s="3">
        <f t="shared" si="51"/>
        <v>108.36649999999999</v>
      </c>
      <c r="AE368" s="7">
        <v>40171</v>
      </c>
      <c r="AF368">
        <v>46</v>
      </c>
      <c r="AG368" s="12"/>
      <c r="AH368" s="3">
        <f t="shared" si="52"/>
        <v>74.290000000000006</v>
      </c>
    </row>
    <row r="369" spans="2:34" x14ac:dyDescent="0.35">
      <c r="B369">
        <f t="shared" si="53"/>
        <v>2009</v>
      </c>
      <c r="C369" s="7">
        <v>39958</v>
      </c>
      <c r="D369">
        <v>26.3</v>
      </c>
      <c r="E369" s="12">
        <v>0</v>
      </c>
      <c r="F369" s="3">
        <f t="shared" si="45"/>
        <v>19.363100000000003</v>
      </c>
      <c r="G369" s="7">
        <v>39989</v>
      </c>
      <c r="H369">
        <v>148</v>
      </c>
      <c r="I369" s="12">
        <v>0</v>
      </c>
      <c r="J369" s="3">
        <f t="shared" si="46"/>
        <v>193.21600000000001</v>
      </c>
      <c r="K369" s="7">
        <v>40019</v>
      </c>
      <c r="L369">
        <v>67.2</v>
      </c>
      <c r="M369" s="12">
        <v>0.72</v>
      </c>
      <c r="N369" s="3">
        <f t="shared" si="47"/>
        <v>175.96439999999998</v>
      </c>
      <c r="O369" s="7">
        <v>40050</v>
      </c>
      <c r="P369">
        <v>106</v>
      </c>
      <c r="Q369" s="12">
        <v>0</v>
      </c>
      <c r="R369" s="3">
        <f t="shared" si="48"/>
        <v>134.31200000000001</v>
      </c>
      <c r="S369" s="7">
        <v>40081</v>
      </c>
      <c r="T369">
        <v>7.78</v>
      </c>
      <c r="U369" s="12">
        <v>0</v>
      </c>
      <c r="V369" s="3">
        <f t="shared" si="49"/>
        <v>-1.6501399999999986</v>
      </c>
      <c r="W369" s="7">
        <v>40111</v>
      </c>
      <c r="X369">
        <v>317</v>
      </c>
      <c r="Y369" s="12">
        <v>2.68</v>
      </c>
      <c r="Z369" s="3">
        <f t="shared" si="50"/>
        <v>821.40100000000007</v>
      </c>
      <c r="AA369" s="7">
        <v>40142</v>
      </c>
      <c r="AB369">
        <v>66.099999999999994</v>
      </c>
      <c r="AC369" s="12"/>
      <c r="AD369" s="3">
        <f t="shared" si="51"/>
        <v>106.75149999999999</v>
      </c>
      <c r="AE369" s="7">
        <v>40172</v>
      </c>
      <c r="AF369">
        <v>44.1</v>
      </c>
      <c r="AG369" s="12"/>
      <c r="AH369" s="3">
        <f t="shared" si="52"/>
        <v>71.221500000000006</v>
      </c>
    </row>
    <row r="370" spans="2:34" x14ac:dyDescent="0.35">
      <c r="B370">
        <f t="shared" si="53"/>
        <v>2009</v>
      </c>
      <c r="C370" s="7">
        <v>39959</v>
      </c>
      <c r="D370">
        <v>22.1</v>
      </c>
      <c r="E370" s="12">
        <v>0</v>
      </c>
      <c r="F370" s="3">
        <f t="shared" si="45"/>
        <v>13.327700000000004</v>
      </c>
      <c r="G370" s="7">
        <v>39990</v>
      </c>
      <c r="H370">
        <v>121</v>
      </c>
      <c r="I370" s="12">
        <v>0</v>
      </c>
      <c r="J370" s="3">
        <f t="shared" si="46"/>
        <v>154.417</v>
      </c>
      <c r="K370" s="7">
        <v>40020</v>
      </c>
      <c r="L370">
        <v>65</v>
      </c>
      <c r="M370" s="12">
        <v>0.76</v>
      </c>
      <c r="N370" s="3">
        <f t="shared" si="47"/>
        <v>178.36900000000003</v>
      </c>
      <c r="O370" s="7">
        <v>40051</v>
      </c>
      <c r="P370">
        <v>73.3</v>
      </c>
      <c r="Q370" s="12">
        <v>0.01</v>
      </c>
      <c r="R370" s="3">
        <f t="shared" si="48"/>
        <v>88.713599999999985</v>
      </c>
      <c r="S370" s="7">
        <v>40082</v>
      </c>
      <c r="T370">
        <v>6.91</v>
      </c>
      <c r="U370" s="12">
        <v>0</v>
      </c>
      <c r="V370" s="3">
        <f t="shared" si="49"/>
        <v>-2.9003300000000003</v>
      </c>
      <c r="W370" s="7">
        <v>40112</v>
      </c>
      <c r="X370">
        <v>302</v>
      </c>
      <c r="Y370" s="12">
        <v>0</v>
      </c>
      <c r="Z370" s="3">
        <f t="shared" si="50"/>
        <v>426.92399999999998</v>
      </c>
      <c r="AA370" s="7">
        <v>40143</v>
      </c>
      <c r="AB370">
        <v>62.7</v>
      </c>
      <c r="AC370" s="12"/>
      <c r="AD370" s="3">
        <f t="shared" si="51"/>
        <v>101.26050000000001</v>
      </c>
      <c r="AE370" s="7">
        <v>40173</v>
      </c>
      <c r="AF370">
        <v>42.4</v>
      </c>
      <c r="AG370" s="12"/>
      <c r="AH370" s="3">
        <f t="shared" si="52"/>
        <v>68.475999999999999</v>
      </c>
    </row>
    <row r="371" spans="2:34" x14ac:dyDescent="0.35">
      <c r="B371">
        <f t="shared" si="53"/>
        <v>2009</v>
      </c>
      <c r="C371" s="7">
        <v>39960</v>
      </c>
      <c r="D371">
        <v>18.5</v>
      </c>
      <c r="E371" s="12">
        <v>0.02</v>
      </c>
      <c r="F371" s="3">
        <f t="shared" si="45"/>
        <v>10.937500000000002</v>
      </c>
      <c r="G371" s="7">
        <v>39991</v>
      </c>
      <c r="H371">
        <v>101</v>
      </c>
      <c r="I371" s="12">
        <v>0</v>
      </c>
      <c r="J371" s="3">
        <f t="shared" si="46"/>
        <v>125.67699999999999</v>
      </c>
      <c r="K371" s="7">
        <v>40021</v>
      </c>
      <c r="L371">
        <v>59.1</v>
      </c>
      <c r="M371" s="12">
        <v>0.12</v>
      </c>
      <c r="N371" s="3">
        <f t="shared" si="47"/>
        <v>80.834700000000026</v>
      </c>
      <c r="O371" s="7">
        <v>40052</v>
      </c>
      <c r="P371">
        <v>47.8</v>
      </c>
      <c r="Q371" s="12">
        <v>0</v>
      </c>
      <c r="R371" s="3">
        <f t="shared" si="48"/>
        <v>50.678599999999989</v>
      </c>
      <c r="S371" s="7">
        <v>40083</v>
      </c>
      <c r="T371">
        <v>6.81</v>
      </c>
      <c r="U371" s="12">
        <v>0</v>
      </c>
      <c r="V371" s="3">
        <f t="shared" si="49"/>
        <v>-3.0440300000000011</v>
      </c>
      <c r="W371" s="7">
        <v>40113</v>
      </c>
      <c r="X371">
        <v>194</v>
      </c>
      <c r="Y371" s="12">
        <v>0</v>
      </c>
      <c r="Z371" s="3">
        <f t="shared" si="50"/>
        <v>271.72800000000001</v>
      </c>
      <c r="AA371" s="7">
        <v>40144</v>
      </c>
      <c r="AB371">
        <v>68.400000000000006</v>
      </c>
      <c r="AC371" s="12"/>
      <c r="AD371" s="3">
        <f t="shared" si="51"/>
        <v>110.46600000000001</v>
      </c>
      <c r="AE371" s="7">
        <v>40174</v>
      </c>
      <c r="AF371">
        <v>49.3</v>
      </c>
      <c r="AG371" s="12"/>
      <c r="AH371" s="3">
        <f t="shared" si="52"/>
        <v>79.619499999999988</v>
      </c>
    </row>
    <row r="372" spans="2:34" x14ac:dyDescent="0.35">
      <c r="B372">
        <f t="shared" si="53"/>
        <v>2009</v>
      </c>
      <c r="C372" s="7">
        <v>39961</v>
      </c>
      <c r="D372">
        <v>19.399999999999999</v>
      </c>
      <c r="E372" s="12">
        <v>0.7</v>
      </c>
      <c r="F372" s="3">
        <f t="shared" si="45"/>
        <v>106.8528</v>
      </c>
      <c r="G372" s="7">
        <v>39992</v>
      </c>
      <c r="H372">
        <v>102</v>
      </c>
      <c r="I372" s="12">
        <v>0.05</v>
      </c>
      <c r="J372" s="3">
        <f t="shared" si="46"/>
        <v>134.07150000000001</v>
      </c>
      <c r="K372" s="7">
        <v>40022</v>
      </c>
      <c r="L372">
        <v>51.5</v>
      </c>
      <c r="M372" s="12">
        <v>0</v>
      </c>
      <c r="N372" s="3">
        <f t="shared" si="47"/>
        <v>53.215499999999999</v>
      </c>
      <c r="O372" s="7">
        <v>40053</v>
      </c>
      <c r="P372">
        <v>31.8</v>
      </c>
      <c r="Q372" s="12">
        <v>0</v>
      </c>
      <c r="R372" s="3">
        <f t="shared" si="48"/>
        <v>27.686600000000002</v>
      </c>
      <c r="S372" s="7">
        <v>40084</v>
      </c>
      <c r="T372">
        <v>20.5</v>
      </c>
      <c r="U372" s="12">
        <v>1.52</v>
      </c>
      <c r="V372" s="3">
        <f t="shared" si="49"/>
        <v>228.13650000000004</v>
      </c>
      <c r="W372" s="7">
        <v>40114</v>
      </c>
      <c r="X372">
        <v>137</v>
      </c>
      <c r="Y372" s="12">
        <v>0</v>
      </c>
      <c r="Z372" s="3">
        <f t="shared" si="50"/>
        <v>189.81899999999999</v>
      </c>
      <c r="AA372" s="7">
        <v>40145</v>
      </c>
      <c r="AB372">
        <v>138</v>
      </c>
      <c r="AC372" s="12"/>
      <c r="AD372" s="3">
        <f t="shared" si="51"/>
        <v>222.87</v>
      </c>
      <c r="AE372" s="7">
        <v>40175</v>
      </c>
      <c r="AF372">
        <v>85.2</v>
      </c>
      <c r="AG372" s="12"/>
      <c r="AH372" s="3">
        <f t="shared" si="52"/>
        <v>137.59800000000001</v>
      </c>
    </row>
    <row r="373" spans="2:34" x14ac:dyDescent="0.35">
      <c r="B373">
        <f t="shared" si="53"/>
        <v>2009</v>
      </c>
      <c r="C373" s="7">
        <v>39962</v>
      </c>
      <c r="D373">
        <v>20.7</v>
      </c>
      <c r="E373" s="12">
        <v>0.52</v>
      </c>
      <c r="F373" s="3">
        <f t="shared" si="45"/>
        <v>83.673900000000003</v>
      </c>
      <c r="G373" s="7">
        <v>39993</v>
      </c>
      <c r="H373">
        <v>125</v>
      </c>
      <c r="I373" s="12">
        <v>0.65</v>
      </c>
      <c r="J373" s="3">
        <f t="shared" si="46"/>
        <v>250.61250000000001</v>
      </c>
      <c r="K373" s="7">
        <v>40023</v>
      </c>
      <c r="L373">
        <v>42.9</v>
      </c>
      <c r="M373" s="12">
        <v>0</v>
      </c>
      <c r="N373" s="3">
        <f t="shared" si="47"/>
        <v>40.857300000000002</v>
      </c>
      <c r="O373" s="7">
        <v>40054</v>
      </c>
      <c r="P373">
        <v>40.5</v>
      </c>
      <c r="Q373" s="12">
        <v>0.61</v>
      </c>
      <c r="R373" s="3">
        <f t="shared" si="48"/>
        <v>125.07000000000001</v>
      </c>
      <c r="S373" s="7">
        <v>40085</v>
      </c>
      <c r="T373">
        <v>28.5</v>
      </c>
      <c r="U373" s="12">
        <v>0</v>
      </c>
      <c r="V373" s="3">
        <f t="shared" si="49"/>
        <v>28.124500000000005</v>
      </c>
      <c r="W373" s="7">
        <v>40115</v>
      </c>
      <c r="X373">
        <v>107</v>
      </c>
      <c r="Y373" s="12">
        <v>0</v>
      </c>
      <c r="Z373" s="3">
        <f t="shared" si="50"/>
        <v>146.709</v>
      </c>
      <c r="AA373" s="7">
        <v>40146</v>
      </c>
      <c r="AB373">
        <v>151</v>
      </c>
      <c r="AC373" s="12"/>
      <c r="AD373" s="3">
        <f t="shared" si="51"/>
        <v>243.86500000000001</v>
      </c>
      <c r="AE373" s="7">
        <v>40176</v>
      </c>
      <c r="AF373">
        <v>97.3</v>
      </c>
      <c r="AG373" s="12"/>
      <c r="AH373" s="3">
        <f t="shared" si="52"/>
        <v>157.1395</v>
      </c>
    </row>
    <row r="374" spans="2:34" x14ac:dyDescent="0.35">
      <c r="B374">
        <f t="shared" si="53"/>
        <v>2009</v>
      </c>
      <c r="C374" s="7">
        <v>39963</v>
      </c>
      <c r="D374">
        <v>37.4</v>
      </c>
      <c r="E374" s="12">
        <v>0.48</v>
      </c>
      <c r="F374" s="3">
        <f t="shared" si="45"/>
        <v>102.1058</v>
      </c>
      <c r="G374" s="7">
        <v>39994</v>
      </c>
      <c r="H374">
        <v>130</v>
      </c>
      <c r="I374" s="12">
        <v>0</v>
      </c>
      <c r="J374" s="3">
        <f t="shared" si="46"/>
        <v>167.35</v>
      </c>
      <c r="K374" s="7">
        <v>40024</v>
      </c>
      <c r="L374">
        <v>38.299999999999997</v>
      </c>
      <c r="M374" s="12">
        <v>0.03</v>
      </c>
      <c r="N374" s="3">
        <f t="shared" si="47"/>
        <v>38.421599999999998</v>
      </c>
      <c r="O374" s="7">
        <v>40055</v>
      </c>
      <c r="P374">
        <v>150</v>
      </c>
      <c r="Q374" s="12">
        <v>1.47</v>
      </c>
      <c r="R374" s="3">
        <f t="shared" si="48"/>
        <v>402.09050000000002</v>
      </c>
      <c r="S374" s="7">
        <v>40086</v>
      </c>
      <c r="T374">
        <v>30.2</v>
      </c>
      <c r="U374" s="12">
        <v>0.52</v>
      </c>
      <c r="V374" s="3">
        <f t="shared" si="49"/>
        <v>102.9254</v>
      </c>
      <c r="W374" s="7">
        <v>40116</v>
      </c>
      <c r="X374">
        <v>88.8</v>
      </c>
      <c r="Y374" s="12">
        <v>0</v>
      </c>
      <c r="Z374" s="3">
        <f t="shared" si="50"/>
        <v>120.5556</v>
      </c>
      <c r="AA374" s="7">
        <v>40147</v>
      </c>
      <c r="AB374">
        <v>133</v>
      </c>
      <c r="AC374" s="12"/>
      <c r="AD374" s="3">
        <f t="shared" si="51"/>
        <v>214.79499999999999</v>
      </c>
      <c r="AE374" s="7">
        <v>40177</v>
      </c>
      <c r="AF374">
        <v>84.1</v>
      </c>
      <c r="AG374" s="12"/>
      <c r="AH374" s="3">
        <f t="shared" si="52"/>
        <v>135.82149999999999</v>
      </c>
    </row>
    <row r="375" spans="2:34" x14ac:dyDescent="0.35">
      <c r="B375">
        <f t="shared" si="53"/>
        <v>2009</v>
      </c>
      <c r="C375" s="7">
        <v>39964</v>
      </c>
      <c r="D375">
        <v>48.5</v>
      </c>
      <c r="E375" s="12">
        <v>0.05</v>
      </c>
      <c r="F375" s="3">
        <f t="shared" si="45"/>
        <v>58.222000000000008</v>
      </c>
      <c r="G375" s="6"/>
      <c r="J375" s="3" t="str">
        <f t="shared" si="46"/>
        <v/>
      </c>
      <c r="K375" s="7">
        <v>40025</v>
      </c>
      <c r="L375">
        <v>36</v>
      </c>
      <c r="M375" s="12">
        <v>0</v>
      </c>
      <c r="N375" s="3">
        <f t="shared" si="47"/>
        <v>30.942</v>
      </c>
      <c r="O375" s="7">
        <v>40056</v>
      </c>
      <c r="P375">
        <v>132</v>
      </c>
      <c r="Q375" s="12">
        <v>0</v>
      </c>
      <c r="R375" s="3">
        <f t="shared" si="48"/>
        <v>171.67400000000001</v>
      </c>
      <c r="S375" s="6"/>
      <c r="V375" s="3" t="str">
        <f t="shared" si="49"/>
        <v/>
      </c>
      <c r="W375" s="7">
        <v>40117</v>
      </c>
      <c r="X375">
        <v>76.599999999999994</v>
      </c>
      <c r="Y375" s="12">
        <v>0.02</v>
      </c>
      <c r="Z375" s="3">
        <f t="shared" si="50"/>
        <v>105.80719999999999</v>
      </c>
      <c r="AA375" s="6"/>
      <c r="AD375" s="3" t="str">
        <f t="shared" si="51"/>
        <v/>
      </c>
      <c r="AE375" s="7">
        <v>40178</v>
      </c>
      <c r="AF375">
        <v>113</v>
      </c>
      <c r="AG375" s="12"/>
      <c r="AH375" s="3">
        <f t="shared" si="52"/>
        <v>182.495</v>
      </c>
    </row>
    <row r="376" spans="2:34" x14ac:dyDescent="0.35">
      <c r="B376">
        <f t="shared" si="53"/>
        <v>2010</v>
      </c>
      <c r="C376" s="7">
        <v>40299</v>
      </c>
      <c r="D376">
        <v>51.2</v>
      </c>
      <c r="E376" s="12">
        <v>0</v>
      </c>
      <c r="F376" s="3">
        <f t="shared" si="45"/>
        <v>55.144400000000012</v>
      </c>
      <c r="G376" s="7">
        <v>40330</v>
      </c>
      <c r="H376">
        <v>16.100000000000001</v>
      </c>
      <c r="I376" s="12">
        <v>0.27</v>
      </c>
      <c r="J376" s="3">
        <f t="shared" si="46"/>
        <v>41.246200000000002</v>
      </c>
      <c r="K376" s="7">
        <v>40360</v>
      </c>
      <c r="L376">
        <v>15.8</v>
      </c>
      <c r="M376" s="12">
        <v>0</v>
      </c>
      <c r="N376" s="3">
        <f t="shared" si="47"/>
        <v>1.9146000000000036</v>
      </c>
      <c r="O376" s="7">
        <v>40391</v>
      </c>
      <c r="P376">
        <v>6.48</v>
      </c>
      <c r="Q376" s="12">
        <v>0</v>
      </c>
      <c r="R376" s="3">
        <f t="shared" si="48"/>
        <v>-8.6982400000000002</v>
      </c>
      <c r="S376" s="7">
        <v>40422</v>
      </c>
      <c r="T376">
        <v>2.63</v>
      </c>
      <c r="U376" s="12">
        <v>0</v>
      </c>
      <c r="V376" s="3">
        <f t="shared" si="49"/>
        <v>-9.0506899999999995</v>
      </c>
      <c r="W376" s="7">
        <v>40452</v>
      </c>
      <c r="X376">
        <v>8.3000000000000007</v>
      </c>
      <c r="Y376" s="12">
        <v>0.43</v>
      </c>
      <c r="Z376" s="3">
        <f t="shared" si="50"/>
        <v>64.711600000000004</v>
      </c>
      <c r="AA376" s="7">
        <v>40483</v>
      </c>
      <c r="AB376">
        <v>64.2</v>
      </c>
      <c r="AC376" s="12"/>
      <c r="AD376" s="3">
        <f t="shared" si="51"/>
        <v>103.68300000000001</v>
      </c>
      <c r="AE376" s="7">
        <v>40513</v>
      </c>
      <c r="AF376">
        <v>46.4</v>
      </c>
      <c r="AG376" s="12"/>
      <c r="AH376" s="3">
        <f t="shared" si="52"/>
        <v>74.935999999999993</v>
      </c>
    </row>
    <row r="377" spans="2:34" x14ac:dyDescent="0.35">
      <c r="B377">
        <f t="shared" si="53"/>
        <v>2010</v>
      </c>
      <c r="C377" s="7">
        <v>40300</v>
      </c>
      <c r="D377">
        <v>44.8</v>
      </c>
      <c r="E377" s="12">
        <v>0</v>
      </c>
      <c r="F377" s="3">
        <f t="shared" si="45"/>
        <v>45.947600000000001</v>
      </c>
      <c r="G377" s="7">
        <v>40331</v>
      </c>
      <c r="H377">
        <v>18.8</v>
      </c>
      <c r="I377" s="12">
        <v>0</v>
      </c>
      <c r="J377" s="3">
        <f t="shared" si="46"/>
        <v>7.5556000000000019</v>
      </c>
      <c r="K377" s="7">
        <v>40361</v>
      </c>
      <c r="L377">
        <v>13.9</v>
      </c>
      <c r="M377" s="12">
        <v>0</v>
      </c>
      <c r="N377" s="3">
        <f t="shared" si="47"/>
        <v>-0.81569999999999965</v>
      </c>
      <c r="O377" s="7">
        <v>40392</v>
      </c>
      <c r="P377">
        <v>5.5</v>
      </c>
      <c r="Q377" s="12">
        <v>0</v>
      </c>
      <c r="R377" s="3">
        <f t="shared" si="48"/>
        <v>-10.1065</v>
      </c>
      <c r="S377" s="7">
        <v>40423</v>
      </c>
      <c r="T377">
        <v>2.48</v>
      </c>
      <c r="U377" s="12">
        <v>0</v>
      </c>
      <c r="V377" s="3">
        <f t="shared" si="49"/>
        <v>-9.2662399999999998</v>
      </c>
      <c r="W377" s="7">
        <v>40453</v>
      </c>
      <c r="X377">
        <v>48.9</v>
      </c>
      <c r="Y377" s="12">
        <v>0.86</v>
      </c>
      <c r="Z377" s="3">
        <f t="shared" si="50"/>
        <v>182.88830000000002</v>
      </c>
      <c r="AA377" s="7">
        <v>40484</v>
      </c>
      <c r="AB377">
        <v>62.9</v>
      </c>
      <c r="AC377" s="12"/>
      <c r="AD377" s="3">
        <f t="shared" si="51"/>
        <v>101.5835</v>
      </c>
      <c r="AE377" s="7">
        <v>40514</v>
      </c>
      <c r="AF377">
        <v>87.2</v>
      </c>
      <c r="AG377" s="12"/>
      <c r="AH377" s="3">
        <f t="shared" si="52"/>
        <v>140.828</v>
      </c>
    </row>
    <row r="378" spans="2:34" x14ac:dyDescent="0.35">
      <c r="B378">
        <f t="shared" si="53"/>
        <v>2010</v>
      </c>
      <c r="C378" s="7">
        <v>40301</v>
      </c>
      <c r="D378">
        <v>40.299999999999997</v>
      </c>
      <c r="E378" s="12">
        <v>0.01</v>
      </c>
      <c r="F378" s="3">
        <f t="shared" si="45"/>
        <v>40.872599999999998</v>
      </c>
      <c r="G378" s="7">
        <v>40332</v>
      </c>
      <c r="H378">
        <v>16.2</v>
      </c>
      <c r="I378" s="12">
        <v>0.26</v>
      </c>
      <c r="J378" s="3">
        <f t="shared" si="46"/>
        <v>39.998400000000004</v>
      </c>
      <c r="K378" s="7">
        <v>40362</v>
      </c>
      <c r="L378">
        <v>12.3</v>
      </c>
      <c r="M378" s="12">
        <v>0</v>
      </c>
      <c r="N378" s="3">
        <f t="shared" si="47"/>
        <v>-3.1148999999999987</v>
      </c>
      <c r="O378" s="7">
        <v>40393</v>
      </c>
      <c r="P378">
        <v>5.32</v>
      </c>
      <c r="Q378" s="12">
        <v>0</v>
      </c>
      <c r="R378" s="3">
        <f t="shared" si="48"/>
        <v>-10.365160000000001</v>
      </c>
      <c r="S378" s="7">
        <v>40424</v>
      </c>
      <c r="T378">
        <v>2.48</v>
      </c>
      <c r="U378" s="12">
        <v>0</v>
      </c>
      <c r="V378" s="3">
        <f t="shared" si="49"/>
        <v>-9.2662399999999998</v>
      </c>
      <c r="W378" s="7">
        <v>40454</v>
      </c>
      <c r="X378">
        <v>41.7</v>
      </c>
      <c r="Y378" s="12">
        <v>0</v>
      </c>
      <c r="Z378" s="3">
        <f t="shared" si="50"/>
        <v>52.872900000000008</v>
      </c>
      <c r="AA378" s="7">
        <v>40485</v>
      </c>
      <c r="AB378">
        <v>60.4</v>
      </c>
      <c r="AC378" s="12"/>
      <c r="AD378" s="3">
        <f t="shared" si="51"/>
        <v>97.545999999999992</v>
      </c>
      <c r="AE378" s="7">
        <v>40515</v>
      </c>
      <c r="AF378">
        <v>130</v>
      </c>
      <c r="AG378" s="12"/>
      <c r="AH378" s="3">
        <f t="shared" si="52"/>
        <v>209.95</v>
      </c>
    </row>
    <row r="379" spans="2:34" x14ac:dyDescent="0.35">
      <c r="B379">
        <f t="shared" si="53"/>
        <v>2010</v>
      </c>
      <c r="C379" s="7">
        <v>40302</v>
      </c>
      <c r="D379">
        <v>35.5</v>
      </c>
      <c r="E379" s="12">
        <v>0</v>
      </c>
      <c r="F379" s="3">
        <f t="shared" si="45"/>
        <v>32.583500000000001</v>
      </c>
      <c r="G379" s="7">
        <v>40333</v>
      </c>
      <c r="H379">
        <v>16.899999999999999</v>
      </c>
      <c r="I379" s="12">
        <v>0</v>
      </c>
      <c r="J379" s="3">
        <f t="shared" si="46"/>
        <v>4.8252999999999986</v>
      </c>
      <c r="K379" s="7">
        <v>40363</v>
      </c>
      <c r="L379">
        <v>10.8</v>
      </c>
      <c r="M379" s="12">
        <v>0</v>
      </c>
      <c r="N379" s="3">
        <f t="shared" si="47"/>
        <v>-5.2703999999999969</v>
      </c>
      <c r="O379" s="7">
        <v>40394</v>
      </c>
      <c r="P379">
        <v>6.34</v>
      </c>
      <c r="Q379" s="12">
        <v>0.57999999999999996</v>
      </c>
      <c r="R379" s="3">
        <f t="shared" si="48"/>
        <v>71.807579999999987</v>
      </c>
      <c r="S379" s="7">
        <v>40425</v>
      </c>
      <c r="T379">
        <v>29.2</v>
      </c>
      <c r="U379" s="12">
        <v>2.54</v>
      </c>
      <c r="V379" s="3">
        <f t="shared" si="49"/>
        <v>382.57140000000004</v>
      </c>
      <c r="W379" s="7">
        <v>40455</v>
      </c>
      <c r="X379">
        <v>31.4</v>
      </c>
      <c r="Y379" s="12">
        <v>0</v>
      </c>
      <c r="Z379" s="3">
        <f t="shared" si="50"/>
        <v>38.071800000000003</v>
      </c>
      <c r="AA379" s="7">
        <v>40486</v>
      </c>
      <c r="AB379">
        <v>57.5</v>
      </c>
      <c r="AC379" s="12"/>
      <c r="AD379" s="3">
        <f t="shared" si="51"/>
        <v>92.862499999999997</v>
      </c>
      <c r="AE379" s="7">
        <v>40516</v>
      </c>
      <c r="AF379">
        <v>191</v>
      </c>
      <c r="AG379" s="12"/>
      <c r="AH379" s="3">
        <f t="shared" si="52"/>
        <v>308.46499999999997</v>
      </c>
    </row>
    <row r="380" spans="2:34" x14ac:dyDescent="0.35">
      <c r="B380">
        <f t="shared" si="53"/>
        <v>2010</v>
      </c>
      <c r="C380" s="7">
        <v>40303</v>
      </c>
      <c r="D380">
        <v>31.7</v>
      </c>
      <c r="E380" s="12">
        <v>0</v>
      </c>
      <c r="F380" s="3">
        <f t="shared" si="45"/>
        <v>27.122900000000001</v>
      </c>
      <c r="G380" s="7">
        <v>40334</v>
      </c>
      <c r="H380">
        <v>26.5</v>
      </c>
      <c r="I380" s="12">
        <v>0.81</v>
      </c>
      <c r="J380" s="3">
        <f t="shared" si="46"/>
        <v>131.33200000000002</v>
      </c>
      <c r="K380" s="7">
        <v>40364</v>
      </c>
      <c r="L380">
        <v>10.9</v>
      </c>
      <c r="M380" s="12">
        <v>0</v>
      </c>
      <c r="N380" s="3">
        <f t="shared" si="47"/>
        <v>-5.1266999999999978</v>
      </c>
      <c r="O380" s="7">
        <v>40395</v>
      </c>
      <c r="P380">
        <v>6.44</v>
      </c>
      <c r="Q380" s="12">
        <v>0</v>
      </c>
      <c r="R380" s="3">
        <f t="shared" si="48"/>
        <v>-8.7557200000000002</v>
      </c>
      <c r="S380" s="7">
        <v>40426</v>
      </c>
      <c r="T380">
        <v>12.4</v>
      </c>
      <c r="U380" s="12">
        <v>0</v>
      </c>
      <c r="V380" s="3">
        <f t="shared" si="49"/>
        <v>4.9887999999999995</v>
      </c>
      <c r="W380" s="7">
        <v>40456</v>
      </c>
      <c r="X380">
        <v>22.2</v>
      </c>
      <c r="Y380" s="12">
        <v>0</v>
      </c>
      <c r="Z380" s="3">
        <f t="shared" si="50"/>
        <v>24.851399999999998</v>
      </c>
      <c r="AA380" s="7">
        <v>40487</v>
      </c>
      <c r="AB380">
        <v>183</v>
      </c>
      <c r="AC380" s="12"/>
      <c r="AD380" s="3">
        <f t="shared" si="51"/>
        <v>295.54500000000002</v>
      </c>
      <c r="AE380" s="7">
        <v>40517</v>
      </c>
      <c r="AF380">
        <v>210</v>
      </c>
      <c r="AG380" s="12"/>
      <c r="AH380" s="3">
        <f t="shared" si="52"/>
        <v>339.15</v>
      </c>
    </row>
    <row r="381" spans="2:34" x14ac:dyDescent="0.35">
      <c r="B381">
        <f t="shared" si="53"/>
        <v>2010</v>
      </c>
      <c r="C381" s="7">
        <v>40304</v>
      </c>
      <c r="D381">
        <v>28.5</v>
      </c>
      <c r="E381" s="12">
        <v>0.23</v>
      </c>
      <c r="F381" s="3">
        <f t="shared" si="45"/>
        <v>54.529000000000003</v>
      </c>
      <c r="G381" s="7">
        <v>40335</v>
      </c>
      <c r="H381">
        <v>61.2</v>
      </c>
      <c r="I381" s="12">
        <v>0.09</v>
      </c>
      <c r="J381" s="3">
        <f t="shared" si="46"/>
        <v>81.007899999999992</v>
      </c>
      <c r="K381" s="7">
        <v>40365</v>
      </c>
      <c r="L381">
        <v>9.69</v>
      </c>
      <c r="M381" s="12">
        <v>0</v>
      </c>
      <c r="N381" s="3">
        <f t="shared" si="47"/>
        <v>-6.8654700000000002</v>
      </c>
      <c r="O381" s="7">
        <v>40396</v>
      </c>
      <c r="P381">
        <v>6.71</v>
      </c>
      <c r="Q381" s="12">
        <v>0</v>
      </c>
      <c r="R381" s="3">
        <f t="shared" si="48"/>
        <v>-8.3677300000000017</v>
      </c>
      <c r="S381" s="7">
        <v>40427</v>
      </c>
      <c r="T381">
        <v>8.0500000000000007</v>
      </c>
      <c r="U381" s="12">
        <v>0</v>
      </c>
      <c r="V381" s="3">
        <f t="shared" si="49"/>
        <v>-1.2621499999999983</v>
      </c>
      <c r="W381" s="7">
        <v>40457</v>
      </c>
      <c r="X381">
        <v>16.600000000000001</v>
      </c>
      <c r="Y381" s="12">
        <v>0</v>
      </c>
      <c r="Z381" s="3">
        <f t="shared" si="50"/>
        <v>16.804200000000002</v>
      </c>
      <c r="AA381" s="7">
        <v>40488</v>
      </c>
      <c r="AB381">
        <v>245</v>
      </c>
      <c r="AC381" s="12"/>
      <c r="AD381" s="3">
        <f t="shared" si="51"/>
        <v>395.67500000000001</v>
      </c>
      <c r="AE381" s="7">
        <v>40518</v>
      </c>
      <c r="AF381">
        <v>189</v>
      </c>
      <c r="AG381" s="12"/>
      <c r="AH381" s="3">
        <f t="shared" si="52"/>
        <v>305.23500000000001</v>
      </c>
    </row>
    <row r="382" spans="2:34" x14ac:dyDescent="0.35">
      <c r="B382">
        <f t="shared" si="53"/>
        <v>2010</v>
      </c>
      <c r="C382" s="7">
        <v>40305</v>
      </c>
      <c r="D382">
        <v>26.6</v>
      </c>
      <c r="E382" s="12">
        <v>0</v>
      </c>
      <c r="F382" s="3">
        <f t="shared" si="45"/>
        <v>19.794200000000004</v>
      </c>
      <c r="G382" s="7">
        <v>40336</v>
      </c>
      <c r="H382">
        <v>108</v>
      </c>
      <c r="I382" s="12">
        <v>0.71</v>
      </c>
      <c r="J382" s="3">
        <f t="shared" si="46"/>
        <v>234.53249999999997</v>
      </c>
      <c r="K382" s="7">
        <v>40366</v>
      </c>
      <c r="L382">
        <v>9.09</v>
      </c>
      <c r="M382" s="12">
        <v>0</v>
      </c>
      <c r="N382" s="3">
        <f t="shared" si="47"/>
        <v>-7.727669999999998</v>
      </c>
      <c r="O382" s="7">
        <v>40397</v>
      </c>
      <c r="P382">
        <v>6.28</v>
      </c>
      <c r="Q382" s="12">
        <v>0.12</v>
      </c>
      <c r="R382" s="3">
        <f t="shared" si="48"/>
        <v>7.7123600000000003</v>
      </c>
      <c r="S382" s="7">
        <v>40428</v>
      </c>
      <c r="T382">
        <v>7.07</v>
      </c>
      <c r="U382" s="12">
        <v>0.12</v>
      </c>
      <c r="V382" s="3">
        <f t="shared" si="49"/>
        <v>14.027590000000002</v>
      </c>
      <c r="W382" s="7">
        <v>40458</v>
      </c>
      <c r="X382">
        <v>26.1</v>
      </c>
      <c r="Y382" s="12">
        <v>0.65</v>
      </c>
      <c r="Z382" s="3">
        <f t="shared" si="50"/>
        <v>120.90320000000001</v>
      </c>
      <c r="AA382" s="7">
        <v>40489</v>
      </c>
      <c r="AB382">
        <v>196</v>
      </c>
      <c r="AC382" s="12"/>
      <c r="AD382" s="3">
        <f t="shared" si="51"/>
        <v>316.54000000000002</v>
      </c>
      <c r="AE382" s="7">
        <v>40519</v>
      </c>
      <c r="AF382">
        <v>152</v>
      </c>
      <c r="AG382" s="12"/>
      <c r="AH382" s="3">
        <f t="shared" si="52"/>
        <v>245.48</v>
      </c>
    </row>
    <row r="383" spans="2:34" x14ac:dyDescent="0.35">
      <c r="B383">
        <f t="shared" si="53"/>
        <v>2010</v>
      </c>
      <c r="C383" s="7">
        <v>40306</v>
      </c>
      <c r="D383">
        <v>23.5</v>
      </c>
      <c r="E383" s="12">
        <v>0.04</v>
      </c>
      <c r="F383" s="3">
        <f t="shared" si="45"/>
        <v>20.9055</v>
      </c>
      <c r="G383" s="7">
        <v>40337</v>
      </c>
      <c r="H383">
        <v>91.4</v>
      </c>
      <c r="I383" s="12">
        <v>0.04</v>
      </c>
      <c r="J383" s="3">
        <f t="shared" si="46"/>
        <v>117.4478</v>
      </c>
      <c r="K383" s="7">
        <v>40367</v>
      </c>
      <c r="L383">
        <v>7.78</v>
      </c>
      <c r="M383" s="12">
        <v>0</v>
      </c>
      <c r="N383" s="3">
        <f t="shared" si="47"/>
        <v>-9.6101399999999977</v>
      </c>
      <c r="O383" s="7">
        <v>40398</v>
      </c>
      <c r="P383">
        <v>5.17</v>
      </c>
      <c r="Q383" s="12">
        <v>0</v>
      </c>
      <c r="R383" s="3">
        <f t="shared" si="48"/>
        <v>-10.580710000000002</v>
      </c>
      <c r="S383" s="7">
        <v>40429</v>
      </c>
      <c r="T383">
        <v>6.64</v>
      </c>
      <c r="U383" s="12">
        <v>0.05</v>
      </c>
      <c r="V383" s="3">
        <f t="shared" si="49"/>
        <v>3.669179999999999</v>
      </c>
      <c r="W383" s="7">
        <v>40459</v>
      </c>
      <c r="X383">
        <v>24.9</v>
      </c>
      <c r="Y383" s="12">
        <v>0.01</v>
      </c>
      <c r="Z383" s="3">
        <f t="shared" si="50"/>
        <v>30.122800000000002</v>
      </c>
      <c r="AA383" s="7">
        <v>40490</v>
      </c>
      <c r="AB383">
        <v>270</v>
      </c>
      <c r="AC383" s="12"/>
      <c r="AD383" s="3">
        <f t="shared" si="51"/>
        <v>436.05</v>
      </c>
      <c r="AE383" s="7">
        <v>40520</v>
      </c>
      <c r="AF383">
        <v>122</v>
      </c>
      <c r="AG383" s="12"/>
      <c r="AH383" s="3">
        <f t="shared" si="52"/>
        <v>197.03</v>
      </c>
    </row>
    <row r="384" spans="2:34" x14ac:dyDescent="0.35">
      <c r="B384">
        <f t="shared" si="53"/>
        <v>2010</v>
      </c>
      <c r="C384" s="7">
        <v>40307</v>
      </c>
      <c r="D384">
        <v>26</v>
      </c>
      <c r="E384" s="12">
        <v>0.56999999999999995</v>
      </c>
      <c r="F384" s="3">
        <f t="shared" si="45"/>
        <v>98.247499999999988</v>
      </c>
      <c r="G384" s="7">
        <v>40338</v>
      </c>
      <c r="H384">
        <v>64</v>
      </c>
      <c r="I384" s="12">
        <v>0</v>
      </c>
      <c r="J384" s="3">
        <f t="shared" si="46"/>
        <v>72.50800000000001</v>
      </c>
      <c r="K384" s="7">
        <v>40368</v>
      </c>
      <c r="L384">
        <v>7.42</v>
      </c>
      <c r="M384" s="12">
        <v>0</v>
      </c>
      <c r="N384" s="3">
        <f t="shared" si="47"/>
        <v>-10.127459999999999</v>
      </c>
      <c r="O384" s="7">
        <v>40399</v>
      </c>
      <c r="P384">
        <v>5.27</v>
      </c>
      <c r="Q384" s="12">
        <v>0.02</v>
      </c>
      <c r="R384" s="3">
        <f t="shared" si="48"/>
        <v>-7.6540100000000013</v>
      </c>
      <c r="S384" s="7">
        <v>40430</v>
      </c>
      <c r="T384">
        <v>6.53</v>
      </c>
      <c r="U384" s="12">
        <v>0.02</v>
      </c>
      <c r="V384" s="3">
        <f t="shared" si="49"/>
        <v>-0.66338999999999926</v>
      </c>
      <c r="W384" s="7">
        <v>40460</v>
      </c>
      <c r="X384">
        <v>20.399999999999999</v>
      </c>
      <c r="Y384" s="12">
        <v>0</v>
      </c>
      <c r="Z384" s="3">
        <f t="shared" si="50"/>
        <v>22.264799999999997</v>
      </c>
      <c r="AA384" s="7">
        <v>40491</v>
      </c>
      <c r="AB384">
        <v>332</v>
      </c>
      <c r="AC384" s="12"/>
      <c r="AD384" s="3">
        <f t="shared" si="51"/>
        <v>536.17999999999995</v>
      </c>
      <c r="AE384" s="7">
        <v>40521</v>
      </c>
      <c r="AF384">
        <v>102</v>
      </c>
      <c r="AG384" s="12"/>
      <c r="AH384" s="3">
        <f t="shared" si="52"/>
        <v>164.73</v>
      </c>
    </row>
    <row r="385" spans="2:34" x14ac:dyDescent="0.35">
      <c r="B385">
        <f t="shared" si="53"/>
        <v>2010</v>
      </c>
      <c r="C385" s="7">
        <v>40308</v>
      </c>
      <c r="D385">
        <v>23.3</v>
      </c>
      <c r="E385" s="12">
        <v>0</v>
      </c>
      <c r="F385" s="3">
        <f t="shared" si="45"/>
        <v>15.052100000000003</v>
      </c>
      <c r="G385" s="7">
        <v>40339</v>
      </c>
      <c r="H385">
        <v>42.8</v>
      </c>
      <c r="I385" s="12">
        <v>0</v>
      </c>
      <c r="J385" s="3">
        <f t="shared" si="46"/>
        <v>42.043599999999998</v>
      </c>
      <c r="K385" s="7">
        <v>40369</v>
      </c>
      <c r="L385">
        <v>7.27</v>
      </c>
      <c r="M385" s="12">
        <v>7.0000000000000007E-2</v>
      </c>
      <c r="N385" s="3">
        <f t="shared" si="47"/>
        <v>-0.60250999999999877</v>
      </c>
      <c r="O385" s="7">
        <v>40400</v>
      </c>
      <c r="P385">
        <v>6.19</v>
      </c>
      <c r="Q385" s="12">
        <v>0.24</v>
      </c>
      <c r="R385" s="3">
        <f t="shared" si="48"/>
        <v>24.281030000000001</v>
      </c>
      <c r="S385" s="7">
        <v>40431</v>
      </c>
      <c r="T385">
        <v>7.3</v>
      </c>
      <c r="U385" s="12">
        <v>0.08</v>
      </c>
      <c r="V385" s="3">
        <f t="shared" si="49"/>
        <v>8.7920999999999996</v>
      </c>
      <c r="W385" s="7">
        <v>40461</v>
      </c>
      <c r="X385">
        <v>15.6</v>
      </c>
      <c r="Y385" s="12">
        <v>0</v>
      </c>
      <c r="Z385" s="3">
        <f t="shared" si="50"/>
        <v>15.3672</v>
      </c>
      <c r="AA385" s="7">
        <v>40492</v>
      </c>
      <c r="AB385">
        <v>277</v>
      </c>
      <c r="AC385" s="12"/>
      <c r="AD385" s="3">
        <f t="shared" si="51"/>
        <v>447.35500000000002</v>
      </c>
      <c r="AE385" s="7">
        <v>40522</v>
      </c>
      <c r="AF385">
        <v>88.5</v>
      </c>
      <c r="AG385" s="12"/>
      <c r="AH385" s="3">
        <f t="shared" si="52"/>
        <v>142.92750000000001</v>
      </c>
    </row>
    <row r="386" spans="2:34" x14ac:dyDescent="0.35">
      <c r="B386">
        <f t="shared" si="53"/>
        <v>2010</v>
      </c>
      <c r="C386" s="7">
        <v>40309</v>
      </c>
      <c r="D386">
        <v>22</v>
      </c>
      <c r="E386" s="12">
        <v>0</v>
      </c>
      <c r="F386" s="3">
        <f t="shared" si="45"/>
        <v>13.184000000000001</v>
      </c>
      <c r="G386" s="7">
        <v>40340</v>
      </c>
      <c r="H386">
        <v>30.9</v>
      </c>
      <c r="I386" s="12">
        <v>0</v>
      </c>
      <c r="J386" s="3">
        <f t="shared" si="46"/>
        <v>24.943300000000001</v>
      </c>
      <c r="K386" s="7">
        <v>40370</v>
      </c>
      <c r="L386">
        <v>8.5299999999999994</v>
      </c>
      <c r="M386" s="12">
        <v>0.77</v>
      </c>
      <c r="N386" s="3">
        <f t="shared" si="47"/>
        <v>98.613110000000006</v>
      </c>
      <c r="O386" s="7">
        <v>40401</v>
      </c>
      <c r="P386">
        <v>5.8</v>
      </c>
      <c r="Q386" s="12">
        <v>0.06</v>
      </c>
      <c r="R386" s="3">
        <f t="shared" si="48"/>
        <v>-1.3264000000000014</v>
      </c>
      <c r="S386" s="7">
        <v>40432</v>
      </c>
      <c r="T386">
        <v>7.19</v>
      </c>
      <c r="U386" s="12">
        <v>0.01</v>
      </c>
      <c r="V386" s="3">
        <f t="shared" si="49"/>
        <v>-1.1064699999999987</v>
      </c>
      <c r="W386" s="7">
        <v>40462</v>
      </c>
      <c r="X386">
        <v>12.9</v>
      </c>
      <c r="Y386" s="12">
        <v>0</v>
      </c>
      <c r="Z386" s="3">
        <f t="shared" si="50"/>
        <v>11.487300000000001</v>
      </c>
      <c r="AA386" s="7">
        <v>40493</v>
      </c>
      <c r="AB386">
        <v>196</v>
      </c>
      <c r="AC386" s="12"/>
      <c r="AD386" s="3">
        <f t="shared" si="51"/>
        <v>316.54000000000002</v>
      </c>
      <c r="AE386" s="7">
        <v>40523</v>
      </c>
      <c r="AF386">
        <v>79.3</v>
      </c>
      <c r="AG386" s="12"/>
      <c r="AH386" s="3">
        <f t="shared" si="52"/>
        <v>128.06950000000001</v>
      </c>
    </row>
    <row r="387" spans="2:34" x14ac:dyDescent="0.35">
      <c r="B387">
        <f t="shared" si="53"/>
        <v>2010</v>
      </c>
      <c r="C387" s="7">
        <v>40310</v>
      </c>
      <c r="D387">
        <v>18.899999999999999</v>
      </c>
      <c r="E387" s="12">
        <v>0</v>
      </c>
      <c r="F387" s="3">
        <f t="shared" si="45"/>
        <v>8.7292999999999985</v>
      </c>
      <c r="G387" s="7">
        <v>40341</v>
      </c>
      <c r="H387">
        <v>23.6</v>
      </c>
      <c r="I387" s="12">
        <v>0</v>
      </c>
      <c r="J387" s="3">
        <f t="shared" si="46"/>
        <v>14.453200000000002</v>
      </c>
      <c r="K387" s="7">
        <v>40371</v>
      </c>
      <c r="L387">
        <v>9.35</v>
      </c>
      <c r="M387" s="12">
        <v>0.02</v>
      </c>
      <c r="N387" s="3">
        <f t="shared" si="47"/>
        <v>-4.5710499999999996</v>
      </c>
      <c r="O387" s="7">
        <v>40402</v>
      </c>
      <c r="P387">
        <v>4.93</v>
      </c>
      <c r="Q387" s="12">
        <v>0</v>
      </c>
      <c r="R387" s="3">
        <f t="shared" si="48"/>
        <v>-10.925590000000001</v>
      </c>
      <c r="S387" s="7">
        <v>40433</v>
      </c>
      <c r="T387">
        <v>5.68</v>
      </c>
      <c r="U387" s="12">
        <v>0</v>
      </c>
      <c r="V387" s="3">
        <f t="shared" si="49"/>
        <v>-4.66784</v>
      </c>
      <c r="W387" s="7">
        <v>40463</v>
      </c>
      <c r="X387">
        <v>10.9</v>
      </c>
      <c r="Y387" s="12">
        <v>0</v>
      </c>
      <c r="Z387" s="3">
        <f t="shared" si="50"/>
        <v>8.6133000000000024</v>
      </c>
      <c r="AA387" s="7">
        <v>40494</v>
      </c>
      <c r="AB387">
        <v>146</v>
      </c>
      <c r="AC387" s="12"/>
      <c r="AD387" s="3">
        <f t="shared" si="51"/>
        <v>235.79</v>
      </c>
      <c r="AE387" s="7">
        <v>40524</v>
      </c>
      <c r="AF387">
        <v>71.599999999999994</v>
      </c>
      <c r="AG387" s="12"/>
      <c r="AH387" s="3">
        <f t="shared" si="52"/>
        <v>115.63399999999999</v>
      </c>
    </row>
    <row r="388" spans="2:34" x14ac:dyDescent="0.35">
      <c r="B388">
        <f t="shared" si="53"/>
        <v>2010</v>
      </c>
      <c r="C388" s="7">
        <v>40311</v>
      </c>
      <c r="D388">
        <v>15.5</v>
      </c>
      <c r="E388" s="12">
        <v>0</v>
      </c>
      <c r="F388" s="3">
        <f t="shared" ref="F388:F451" si="54">IF(ISBLANK(D388),"",(D388*F$3)+F$2+((E388/12)*GL_sqft)/Day_sec)</f>
        <v>3.8435000000000024</v>
      </c>
      <c r="G388" s="7">
        <v>40342</v>
      </c>
      <c r="H388">
        <v>18.600000000000001</v>
      </c>
      <c r="I388" s="12">
        <v>0</v>
      </c>
      <c r="J388" s="3">
        <f t="shared" ref="J388:J451" si="55">IF(ISBLANK(H388),"",(H388*J$3)+J$2+((I388/12)*GL_sqft)/Day_sec)</f>
        <v>7.2682000000000038</v>
      </c>
      <c r="K388" s="7">
        <v>40372</v>
      </c>
      <c r="L388">
        <v>8.33</v>
      </c>
      <c r="M388" s="12">
        <v>0</v>
      </c>
      <c r="N388" s="3">
        <f t="shared" ref="N388:N451" si="56">IF(ISBLANK(L388),"",(L388*N$3)+N$2+((M388/12)*GL_sqft)/Day_sec)</f>
        <v>-8.8197899999999994</v>
      </c>
      <c r="O388" s="7">
        <v>40403</v>
      </c>
      <c r="P388">
        <v>4.53</v>
      </c>
      <c r="Q388" s="12">
        <v>0</v>
      </c>
      <c r="R388" s="3">
        <f t="shared" ref="R388:R451" si="57">IF(ISBLANK(P388),"",(P388*R$3)+R$2+((Q388/12)*GL_sqft)/Day_sec)</f>
        <v>-11.500390000000001</v>
      </c>
      <c r="S388" s="7">
        <v>40434</v>
      </c>
      <c r="T388">
        <v>5.21</v>
      </c>
      <c r="U388" s="12">
        <v>0</v>
      </c>
      <c r="V388" s="3">
        <f t="shared" ref="V388:V451" si="58">IF(ISBLANK(T388),"",(T388*V$3)+V$2+((U388/12)*GL_sqft)/Day_sec)</f>
        <v>-5.3432300000000001</v>
      </c>
      <c r="W388" s="7">
        <v>40464</v>
      </c>
      <c r="X388">
        <v>13.1</v>
      </c>
      <c r="Y388" s="12">
        <v>0</v>
      </c>
      <c r="Z388" s="3">
        <f t="shared" ref="Z388:Z451" si="59">IF(ISBLANK(X388),"",(X388*Z$3)+Z$2+((Y388/12)*GL_sqft)/Day_sec)</f>
        <v>11.774699999999999</v>
      </c>
      <c r="AA388" s="7">
        <v>40495</v>
      </c>
      <c r="AB388">
        <v>118</v>
      </c>
      <c r="AC388" s="12"/>
      <c r="AD388" s="3">
        <f t="shared" ref="AD388:AD451" si="60">IF(ISBLANK(AB388),"",(AB388*AD$3)+AD$2+((AC388/12)*GL_sqft)/Day_sec)</f>
        <v>190.57</v>
      </c>
      <c r="AE388" s="7">
        <v>40525</v>
      </c>
      <c r="AF388">
        <v>673</v>
      </c>
      <c r="AG388" s="12"/>
      <c r="AH388" s="3">
        <f t="shared" ref="AH388:AH451" si="61">IF(ISBLANK(AF388),"",(AF388*AH$3)+AH$2+((AG388/12)*GL_sqft)/Day_sec)</f>
        <v>1086.895</v>
      </c>
    </row>
    <row r="389" spans="2:34" x14ac:dyDescent="0.35">
      <c r="B389">
        <f t="shared" ref="B389:B452" si="62">YEAR(O389)</f>
        <v>2010</v>
      </c>
      <c r="C389" s="7">
        <v>40312</v>
      </c>
      <c r="D389">
        <v>13.4</v>
      </c>
      <c r="E389" s="12">
        <v>0</v>
      </c>
      <c r="F389" s="3">
        <f t="shared" si="54"/>
        <v>0.82580000000000098</v>
      </c>
      <c r="G389" s="7">
        <v>40343</v>
      </c>
      <c r="H389">
        <v>13.9</v>
      </c>
      <c r="I389" s="12">
        <v>0</v>
      </c>
      <c r="J389" s="3">
        <f t="shared" si="55"/>
        <v>0.51429999999999865</v>
      </c>
      <c r="K389" s="7">
        <v>40373</v>
      </c>
      <c r="L389">
        <v>8.93</v>
      </c>
      <c r="M389" s="12">
        <v>0.42</v>
      </c>
      <c r="N389" s="3">
        <f t="shared" si="56"/>
        <v>50.485409999999987</v>
      </c>
      <c r="O389" s="7">
        <v>40404</v>
      </c>
      <c r="P389">
        <v>3.91</v>
      </c>
      <c r="Q389" s="12">
        <v>0</v>
      </c>
      <c r="R389" s="3">
        <f t="shared" si="57"/>
        <v>-12.39133</v>
      </c>
      <c r="S389" s="7">
        <v>40435</v>
      </c>
      <c r="T389">
        <v>5.54</v>
      </c>
      <c r="U389" s="12">
        <v>0.27</v>
      </c>
      <c r="V389" s="3">
        <f t="shared" si="58"/>
        <v>32.701480000000004</v>
      </c>
      <c r="W389" s="7">
        <v>40465</v>
      </c>
      <c r="X389">
        <v>6.9</v>
      </c>
      <c r="Y389" s="12">
        <v>0</v>
      </c>
      <c r="Z389" s="3">
        <f t="shared" si="59"/>
        <v>2.8653000000000004</v>
      </c>
      <c r="AA389" s="7">
        <v>40496</v>
      </c>
      <c r="AB389">
        <v>99</v>
      </c>
      <c r="AC389" s="12"/>
      <c r="AD389" s="3">
        <f t="shared" si="60"/>
        <v>159.88499999999999</v>
      </c>
      <c r="AE389" s="7">
        <v>40526</v>
      </c>
      <c r="AF389">
        <v>1460</v>
      </c>
      <c r="AG389" s="12"/>
      <c r="AH389" s="3">
        <f t="shared" si="61"/>
        <v>2357.9</v>
      </c>
    </row>
    <row r="390" spans="2:34" x14ac:dyDescent="0.35">
      <c r="B390">
        <f t="shared" si="62"/>
        <v>2010</v>
      </c>
      <c r="C390" s="7">
        <v>40313</v>
      </c>
      <c r="D390">
        <v>11.1</v>
      </c>
      <c r="E390" s="12">
        <v>0.06</v>
      </c>
      <c r="F390" s="3">
        <f t="shared" si="54"/>
        <v>5.8696999999999999</v>
      </c>
      <c r="G390" s="7">
        <v>40344</v>
      </c>
      <c r="H390">
        <v>11.5</v>
      </c>
      <c r="I390" s="12">
        <v>0</v>
      </c>
      <c r="J390" s="3">
        <f t="shared" si="55"/>
        <v>-2.9344999999999999</v>
      </c>
      <c r="K390" s="7">
        <v>40374</v>
      </c>
      <c r="L390">
        <v>8.2200000000000006</v>
      </c>
      <c r="M390" s="12">
        <v>0</v>
      </c>
      <c r="N390" s="3">
        <f t="shared" si="56"/>
        <v>-8.977859999999998</v>
      </c>
      <c r="O390" s="7">
        <v>40405</v>
      </c>
      <c r="P390">
        <v>3.54</v>
      </c>
      <c r="Q390" s="12">
        <v>0</v>
      </c>
      <c r="R390" s="3">
        <f t="shared" si="57"/>
        <v>-12.923020000000001</v>
      </c>
      <c r="S390" s="7">
        <v>40436</v>
      </c>
      <c r="T390">
        <v>6.81</v>
      </c>
      <c r="U390" s="12">
        <v>0.09</v>
      </c>
      <c r="V390" s="3">
        <f t="shared" si="58"/>
        <v>9.4794699999999974</v>
      </c>
      <c r="W390" s="7">
        <v>40466</v>
      </c>
      <c r="X390">
        <v>18.600000000000001</v>
      </c>
      <c r="Y390" s="12">
        <v>1.47</v>
      </c>
      <c r="Z390" s="3">
        <f t="shared" si="59"/>
        <v>224.2287</v>
      </c>
      <c r="AA390" s="7">
        <v>40497</v>
      </c>
      <c r="AB390">
        <v>85.9</v>
      </c>
      <c r="AC390" s="12"/>
      <c r="AD390" s="3">
        <f t="shared" si="60"/>
        <v>138.7285</v>
      </c>
      <c r="AE390" s="7">
        <v>40527</v>
      </c>
      <c r="AF390">
        <v>726</v>
      </c>
      <c r="AG390" s="12"/>
      <c r="AH390" s="3">
        <f t="shared" si="61"/>
        <v>1172.49</v>
      </c>
    </row>
    <row r="391" spans="2:34" x14ac:dyDescent="0.35">
      <c r="B391">
        <f t="shared" si="62"/>
        <v>2010</v>
      </c>
      <c r="C391" s="7">
        <v>40314</v>
      </c>
      <c r="D391">
        <v>10</v>
      </c>
      <c r="E391" s="12">
        <v>0</v>
      </c>
      <c r="F391" s="3">
        <f t="shared" si="54"/>
        <v>-4.0599999999999987</v>
      </c>
      <c r="G391" s="7">
        <v>40345</v>
      </c>
      <c r="H391">
        <v>9.81</v>
      </c>
      <c r="I391" s="12">
        <v>0</v>
      </c>
      <c r="J391" s="3">
        <f t="shared" si="55"/>
        <v>-5.3630300000000002</v>
      </c>
      <c r="K391" s="7">
        <v>40375</v>
      </c>
      <c r="L391">
        <v>7.17</v>
      </c>
      <c r="M391" s="12">
        <v>0</v>
      </c>
      <c r="N391" s="3">
        <f t="shared" si="56"/>
        <v>-10.486709999999999</v>
      </c>
      <c r="O391" s="7">
        <v>40406</v>
      </c>
      <c r="P391">
        <v>3.5</v>
      </c>
      <c r="Q391" s="12">
        <v>0.12</v>
      </c>
      <c r="R391" s="3">
        <f t="shared" si="57"/>
        <v>3.7174999999999994</v>
      </c>
      <c r="S391" s="7">
        <v>40437</v>
      </c>
      <c r="T391">
        <v>6.14</v>
      </c>
      <c r="U391" s="12">
        <v>0</v>
      </c>
      <c r="V391" s="3">
        <f t="shared" si="58"/>
        <v>-4.0068199999999994</v>
      </c>
      <c r="W391" s="7">
        <v>40467</v>
      </c>
      <c r="X391">
        <v>58.3</v>
      </c>
      <c r="Y391" s="12">
        <v>0.28999999999999998</v>
      </c>
      <c r="Z391" s="3">
        <f t="shared" si="59"/>
        <v>117.0806</v>
      </c>
      <c r="AA391" s="7">
        <v>40498</v>
      </c>
      <c r="AB391">
        <v>83</v>
      </c>
      <c r="AC391" s="12"/>
      <c r="AD391" s="3">
        <f t="shared" si="60"/>
        <v>134.04499999999999</v>
      </c>
      <c r="AE391" s="7">
        <v>40528</v>
      </c>
      <c r="AF391">
        <v>405</v>
      </c>
      <c r="AG391" s="12"/>
      <c r="AH391" s="3">
        <f t="shared" si="61"/>
        <v>654.07500000000005</v>
      </c>
    </row>
    <row r="392" spans="2:34" x14ac:dyDescent="0.35">
      <c r="B392">
        <f t="shared" si="62"/>
        <v>2010</v>
      </c>
      <c r="C392" s="7">
        <v>40315</v>
      </c>
      <c r="D392">
        <v>9.49</v>
      </c>
      <c r="E392" s="12">
        <v>0</v>
      </c>
      <c r="F392" s="3">
        <f t="shared" si="54"/>
        <v>-4.7928699999999989</v>
      </c>
      <c r="G392" s="7">
        <v>40346</v>
      </c>
      <c r="H392">
        <v>10.4</v>
      </c>
      <c r="I392" s="12">
        <v>0.32</v>
      </c>
      <c r="J392" s="3">
        <f t="shared" si="55"/>
        <v>40.012799999999999</v>
      </c>
      <c r="K392" s="7">
        <v>40376</v>
      </c>
      <c r="L392">
        <v>6.52</v>
      </c>
      <c r="M392" s="12">
        <v>0</v>
      </c>
      <c r="N392" s="3">
        <f t="shared" si="56"/>
        <v>-11.42076</v>
      </c>
      <c r="O392" s="7">
        <v>40407</v>
      </c>
      <c r="P392">
        <v>3.64</v>
      </c>
      <c r="Q392" s="12">
        <v>0</v>
      </c>
      <c r="R392" s="3">
        <f t="shared" si="57"/>
        <v>-12.779320000000002</v>
      </c>
      <c r="S392" s="7">
        <v>40438</v>
      </c>
      <c r="T392">
        <v>15.2</v>
      </c>
      <c r="U392" s="12">
        <v>1.1499999999999999</v>
      </c>
      <c r="V392" s="3">
        <f t="shared" si="58"/>
        <v>169.03489999999999</v>
      </c>
      <c r="W392" s="7">
        <v>40468</v>
      </c>
      <c r="X392">
        <v>76</v>
      </c>
      <c r="Y392" s="12">
        <v>0.02</v>
      </c>
      <c r="Z392" s="3">
        <f t="shared" si="59"/>
        <v>104.94500000000001</v>
      </c>
      <c r="AA392" s="7">
        <v>40499</v>
      </c>
      <c r="AB392">
        <v>108</v>
      </c>
      <c r="AC392" s="12"/>
      <c r="AD392" s="3">
        <f t="shared" si="60"/>
        <v>174.42</v>
      </c>
      <c r="AE392" s="7">
        <v>40529</v>
      </c>
      <c r="AF392">
        <v>274</v>
      </c>
      <c r="AG392" s="12"/>
      <c r="AH392" s="3">
        <f t="shared" si="61"/>
        <v>442.51</v>
      </c>
    </row>
    <row r="393" spans="2:34" x14ac:dyDescent="0.35">
      <c r="B393">
        <f t="shared" si="62"/>
        <v>2010</v>
      </c>
      <c r="C393" s="7">
        <v>40316</v>
      </c>
      <c r="D393">
        <v>10.1</v>
      </c>
      <c r="E393" s="12">
        <v>0</v>
      </c>
      <c r="F393" s="3">
        <f t="shared" si="54"/>
        <v>-3.9162999999999997</v>
      </c>
      <c r="G393" s="7">
        <v>40347</v>
      </c>
      <c r="H393">
        <v>10.4</v>
      </c>
      <c r="I393" s="12">
        <v>0</v>
      </c>
      <c r="J393" s="3">
        <f t="shared" si="55"/>
        <v>-4.5152000000000001</v>
      </c>
      <c r="K393" s="7">
        <v>40377</v>
      </c>
      <c r="L393">
        <v>6.58</v>
      </c>
      <c r="M393" s="12">
        <v>0</v>
      </c>
      <c r="N393" s="3">
        <f t="shared" si="56"/>
        <v>-11.334539999999999</v>
      </c>
      <c r="O393" s="7">
        <v>40408</v>
      </c>
      <c r="P393">
        <v>3.54</v>
      </c>
      <c r="Q393" s="12">
        <v>0</v>
      </c>
      <c r="R393" s="3">
        <f t="shared" si="57"/>
        <v>-12.923020000000001</v>
      </c>
      <c r="S393" s="7">
        <v>40439</v>
      </c>
      <c r="T393">
        <v>13.4</v>
      </c>
      <c r="U393" s="12">
        <v>0</v>
      </c>
      <c r="V393" s="3">
        <f t="shared" si="58"/>
        <v>6.4258000000000006</v>
      </c>
      <c r="W393" s="7">
        <v>40469</v>
      </c>
      <c r="X393">
        <v>58.8</v>
      </c>
      <c r="Y393" s="12">
        <v>0.01</v>
      </c>
      <c r="Z393" s="3">
        <f t="shared" si="59"/>
        <v>78.837099999999992</v>
      </c>
      <c r="AA393" s="7">
        <v>40500</v>
      </c>
      <c r="AB393">
        <v>160</v>
      </c>
      <c r="AC393" s="12"/>
      <c r="AD393" s="3">
        <f t="shared" si="60"/>
        <v>258.39999999999998</v>
      </c>
      <c r="AE393" s="7">
        <v>40530</v>
      </c>
      <c r="AF393">
        <v>215</v>
      </c>
      <c r="AG393" s="12"/>
      <c r="AH393" s="3">
        <f t="shared" si="61"/>
        <v>347.22500000000002</v>
      </c>
    </row>
    <row r="394" spans="2:34" x14ac:dyDescent="0.35">
      <c r="B394">
        <f t="shared" si="62"/>
        <v>2010</v>
      </c>
      <c r="C394" s="7">
        <v>40317</v>
      </c>
      <c r="D394">
        <v>15.4</v>
      </c>
      <c r="E394" s="12">
        <v>0.99</v>
      </c>
      <c r="F394" s="3">
        <f t="shared" si="54"/>
        <v>141.45830000000001</v>
      </c>
      <c r="G394" s="7">
        <v>40348</v>
      </c>
      <c r="H394">
        <v>10.1</v>
      </c>
      <c r="I394" s="12">
        <v>0</v>
      </c>
      <c r="J394" s="3">
        <f t="shared" si="55"/>
        <v>-4.9463000000000008</v>
      </c>
      <c r="K394" s="7">
        <v>40378</v>
      </c>
      <c r="L394">
        <v>7.87</v>
      </c>
      <c r="M394" s="12">
        <v>0</v>
      </c>
      <c r="N394" s="3">
        <f t="shared" si="56"/>
        <v>-9.4808099999999982</v>
      </c>
      <c r="O394" s="7">
        <v>40409</v>
      </c>
      <c r="P394">
        <v>3.41</v>
      </c>
      <c r="Q394" s="12">
        <v>0</v>
      </c>
      <c r="R394" s="3">
        <f t="shared" si="57"/>
        <v>-13.109830000000002</v>
      </c>
      <c r="S394" s="7">
        <v>40440</v>
      </c>
      <c r="T394">
        <v>11.6</v>
      </c>
      <c r="U394" s="12">
        <v>0</v>
      </c>
      <c r="V394" s="3">
        <f t="shared" si="58"/>
        <v>3.8391999999999999</v>
      </c>
      <c r="W394" s="7">
        <v>40470</v>
      </c>
      <c r="X394">
        <v>41.5</v>
      </c>
      <c r="Y394" s="12">
        <v>0</v>
      </c>
      <c r="Z394" s="3">
        <f t="shared" si="59"/>
        <v>52.585500000000003</v>
      </c>
      <c r="AA394" s="7">
        <v>40501</v>
      </c>
      <c r="AB394">
        <v>145</v>
      </c>
      <c r="AC394" s="12"/>
      <c r="AD394" s="3">
        <f t="shared" si="60"/>
        <v>234.17500000000001</v>
      </c>
      <c r="AE394" s="7">
        <v>40531</v>
      </c>
      <c r="AF394">
        <v>174</v>
      </c>
      <c r="AG394" s="12"/>
      <c r="AH394" s="3">
        <f t="shared" si="61"/>
        <v>281.01</v>
      </c>
    </row>
    <row r="395" spans="2:34" x14ac:dyDescent="0.35">
      <c r="B395">
        <f t="shared" si="62"/>
        <v>2010</v>
      </c>
      <c r="C395" s="7">
        <v>40318</v>
      </c>
      <c r="D395">
        <v>41.6</v>
      </c>
      <c r="E395" s="12">
        <v>0.02</v>
      </c>
      <c r="F395" s="3">
        <f t="shared" si="54"/>
        <v>44.132200000000005</v>
      </c>
      <c r="G395" s="7">
        <v>40349</v>
      </c>
      <c r="H395">
        <v>10.1</v>
      </c>
      <c r="I395" s="12">
        <v>7.0000000000000007E-2</v>
      </c>
      <c r="J395" s="3">
        <f t="shared" si="55"/>
        <v>4.7942</v>
      </c>
      <c r="K395" s="7">
        <v>40379</v>
      </c>
      <c r="L395">
        <v>9.0500000000000007</v>
      </c>
      <c r="M395" s="12">
        <v>0</v>
      </c>
      <c r="N395" s="3">
        <f t="shared" si="56"/>
        <v>-7.785149999999998</v>
      </c>
      <c r="O395" s="7">
        <v>40410</v>
      </c>
      <c r="P395">
        <v>3.5</v>
      </c>
      <c r="Q395" s="12">
        <v>0.11</v>
      </c>
      <c r="R395" s="3">
        <f t="shared" si="57"/>
        <v>2.3260000000000005</v>
      </c>
      <c r="S395" s="7">
        <v>40441</v>
      </c>
      <c r="T395">
        <v>10.3</v>
      </c>
      <c r="U395" s="12">
        <v>0</v>
      </c>
      <c r="V395" s="3">
        <f t="shared" si="58"/>
        <v>1.9711000000000016</v>
      </c>
      <c r="W395" s="7">
        <v>40471</v>
      </c>
      <c r="X395">
        <v>29.9</v>
      </c>
      <c r="Y395" s="12">
        <v>0</v>
      </c>
      <c r="Z395" s="3">
        <f t="shared" si="59"/>
        <v>35.9163</v>
      </c>
      <c r="AA395" s="7">
        <v>40502</v>
      </c>
      <c r="AB395">
        <v>114</v>
      </c>
      <c r="AC395" s="12"/>
      <c r="AD395" s="3">
        <f t="shared" si="60"/>
        <v>184.10999999999999</v>
      </c>
      <c r="AE395" s="7">
        <v>40532</v>
      </c>
      <c r="AF395">
        <v>147</v>
      </c>
      <c r="AG395" s="12"/>
      <c r="AH395" s="3">
        <f t="shared" si="61"/>
        <v>237.405</v>
      </c>
    </row>
    <row r="396" spans="2:34" x14ac:dyDescent="0.35">
      <c r="B396">
        <f t="shared" si="62"/>
        <v>2010</v>
      </c>
      <c r="C396" s="7">
        <v>40319</v>
      </c>
      <c r="D396">
        <v>45.3</v>
      </c>
      <c r="E396" s="12">
        <v>0</v>
      </c>
      <c r="F396" s="3">
        <f t="shared" si="54"/>
        <v>46.666099999999993</v>
      </c>
      <c r="G396" s="7">
        <v>40350</v>
      </c>
      <c r="H396">
        <v>13.2</v>
      </c>
      <c r="I396" s="12">
        <v>0</v>
      </c>
      <c r="J396" s="3">
        <f t="shared" si="55"/>
        <v>-0.49160000000000181</v>
      </c>
      <c r="K396" s="7">
        <v>40380</v>
      </c>
      <c r="L396">
        <v>9.0399999999999991</v>
      </c>
      <c r="M396" s="12">
        <v>0</v>
      </c>
      <c r="N396" s="3">
        <f t="shared" si="56"/>
        <v>-7.7995199999999993</v>
      </c>
      <c r="O396" s="7">
        <v>40411</v>
      </c>
      <c r="P396">
        <v>3.29</v>
      </c>
      <c r="Q396" s="12">
        <v>0</v>
      </c>
      <c r="R396" s="3">
        <f t="shared" si="57"/>
        <v>-13.28227</v>
      </c>
      <c r="S396" s="7">
        <v>40442</v>
      </c>
      <c r="T396">
        <v>8.26</v>
      </c>
      <c r="U396" s="12">
        <v>0</v>
      </c>
      <c r="V396" s="3">
        <f t="shared" si="58"/>
        <v>-0.96038000000000068</v>
      </c>
      <c r="W396" s="7">
        <v>40472</v>
      </c>
      <c r="X396">
        <v>23.8</v>
      </c>
      <c r="Y396" s="12">
        <v>7.0000000000000007E-2</v>
      </c>
      <c r="Z396" s="3">
        <f t="shared" si="59"/>
        <v>36.891100000000002</v>
      </c>
      <c r="AA396" s="7">
        <v>40503</v>
      </c>
      <c r="AB396">
        <v>91.8</v>
      </c>
      <c r="AC396" s="12"/>
      <c r="AD396" s="3">
        <f t="shared" si="60"/>
        <v>148.25700000000001</v>
      </c>
      <c r="AE396" s="7">
        <v>40533</v>
      </c>
      <c r="AF396">
        <v>141</v>
      </c>
      <c r="AG396" s="12"/>
      <c r="AH396" s="3">
        <f t="shared" si="61"/>
        <v>227.715</v>
      </c>
    </row>
    <row r="397" spans="2:34" x14ac:dyDescent="0.35">
      <c r="B397">
        <f t="shared" si="62"/>
        <v>2010</v>
      </c>
      <c r="C397" s="7">
        <v>40320</v>
      </c>
      <c r="D397">
        <v>38.4</v>
      </c>
      <c r="E397" s="12">
        <v>0</v>
      </c>
      <c r="F397" s="3">
        <f t="shared" si="54"/>
        <v>36.750799999999998</v>
      </c>
      <c r="G397" s="7">
        <v>40351</v>
      </c>
      <c r="H397">
        <v>12.3</v>
      </c>
      <c r="I397" s="12">
        <v>0</v>
      </c>
      <c r="J397" s="3">
        <f t="shared" si="55"/>
        <v>-1.7849000000000004</v>
      </c>
      <c r="K397" s="7">
        <v>40381</v>
      </c>
      <c r="L397">
        <v>12.1</v>
      </c>
      <c r="M397" s="12">
        <v>0.56999999999999995</v>
      </c>
      <c r="N397" s="3">
        <f t="shared" si="56"/>
        <v>75.913199999999989</v>
      </c>
      <c r="O397" s="7">
        <v>40412</v>
      </c>
      <c r="P397">
        <v>3.03</v>
      </c>
      <c r="Q397" s="12">
        <v>0</v>
      </c>
      <c r="R397" s="3">
        <f t="shared" si="57"/>
        <v>-13.655890000000003</v>
      </c>
      <c r="S397" s="7">
        <v>40443</v>
      </c>
      <c r="T397">
        <v>6.66</v>
      </c>
      <c r="U397" s="12">
        <v>0</v>
      </c>
      <c r="V397" s="3">
        <f t="shared" si="58"/>
        <v>-3.2595799999999997</v>
      </c>
      <c r="W397" s="7">
        <v>40473</v>
      </c>
      <c r="X397">
        <v>29.1</v>
      </c>
      <c r="Y397" s="12">
        <v>0.51</v>
      </c>
      <c r="Z397" s="3">
        <f t="shared" si="59"/>
        <v>105.73320000000001</v>
      </c>
      <c r="AA397" s="7">
        <v>40504</v>
      </c>
      <c r="AB397">
        <v>76.400000000000006</v>
      </c>
      <c r="AC397" s="12"/>
      <c r="AD397" s="3">
        <f t="shared" si="60"/>
        <v>123.38600000000001</v>
      </c>
      <c r="AE397" s="7">
        <v>40534</v>
      </c>
      <c r="AF397">
        <v>147</v>
      </c>
      <c r="AG397" s="12"/>
      <c r="AH397" s="3">
        <f t="shared" si="61"/>
        <v>237.405</v>
      </c>
    </row>
    <row r="398" spans="2:34" x14ac:dyDescent="0.35">
      <c r="B398">
        <f t="shared" si="62"/>
        <v>2010</v>
      </c>
      <c r="C398" s="7">
        <v>40321</v>
      </c>
      <c r="D398">
        <v>31.4</v>
      </c>
      <c r="E398" s="12">
        <v>0</v>
      </c>
      <c r="F398" s="3">
        <f t="shared" si="54"/>
        <v>26.691800000000001</v>
      </c>
      <c r="G398" s="7">
        <v>40352</v>
      </c>
      <c r="H398">
        <v>13</v>
      </c>
      <c r="I398" s="12">
        <v>0.61</v>
      </c>
      <c r="J398" s="3">
        <f t="shared" si="55"/>
        <v>84.102500000000006</v>
      </c>
      <c r="K398" s="7">
        <v>40382</v>
      </c>
      <c r="L398">
        <v>9.59</v>
      </c>
      <c r="M398" s="12">
        <v>0</v>
      </c>
      <c r="N398" s="3">
        <f t="shared" si="56"/>
        <v>-7.0091699999999992</v>
      </c>
      <c r="O398" s="7">
        <v>40413</v>
      </c>
      <c r="P398">
        <v>2.99</v>
      </c>
      <c r="Q398" s="12">
        <v>0</v>
      </c>
      <c r="R398" s="3">
        <f t="shared" si="57"/>
        <v>-13.713370000000001</v>
      </c>
      <c r="S398" s="7">
        <v>40444</v>
      </c>
      <c r="T398">
        <v>6.06</v>
      </c>
      <c r="U398" s="12">
        <v>0</v>
      </c>
      <c r="V398" s="3">
        <f t="shared" si="58"/>
        <v>-4.1217800000000011</v>
      </c>
      <c r="W398" s="7">
        <v>40474</v>
      </c>
      <c r="X398">
        <v>25.2</v>
      </c>
      <c r="Y398" s="12">
        <v>0.01</v>
      </c>
      <c r="Z398" s="3">
        <f t="shared" si="59"/>
        <v>30.553900000000002</v>
      </c>
      <c r="AA398" s="7">
        <v>40505</v>
      </c>
      <c r="AB398">
        <v>74.7</v>
      </c>
      <c r="AC398" s="12"/>
      <c r="AD398" s="3">
        <f t="shared" si="60"/>
        <v>120.6405</v>
      </c>
      <c r="AE398" s="7">
        <v>40535</v>
      </c>
      <c r="AF398">
        <v>143</v>
      </c>
      <c r="AG398" s="12"/>
      <c r="AH398" s="3">
        <f t="shared" si="61"/>
        <v>230.94499999999999</v>
      </c>
    </row>
    <row r="399" spans="2:34" x14ac:dyDescent="0.35">
      <c r="B399">
        <f t="shared" si="62"/>
        <v>2010</v>
      </c>
      <c r="C399" s="7">
        <v>40322</v>
      </c>
      <c r="D399">
        <v>28.4</v>
      </c>
      <c r="E399" s="12">
        <v>0</v>
      </c>
      <c r="F399" s="3">
        <f t="shared" si="54"/>
        <v>22.380800000000001</v>
      </c>
      <c r="G399" s="7">
        <v>40353</v>
      </c>
      <c r="H399">
        <v>15.7</v>
      </c>
      <c r="I399" s="12">
        <v>0.06</v>
      </c>
      <c r="J399" s="3">
        <f t="shared" si="55"/>
        <v>11.4499</v>
      </c>
      <c r="K399" s="7">
        <v>40383</v>
      </c>
      <c r="L399">
        <v>8.14</v>
      </c>
      <c r="M399" s="12">
        <v>0.03</v>
      </c>
      <c r="N399" s="3">
        <f t="shared" si="56"/>
        <v>-4.9183199999999978</v>
      </c>
      <c r="O399" s="7">
        <v>40414</v>
      </c>
      <c r="P399">
        <v>2.84</v>
      </c>
      <c r="Q399" s="12">
        <v>0</v>
      </c>
      <c r="R399" s="3">
        <f t="shared" si="57"/>
        <v>-13.928920000000002</v>
      </c>
      <c r="S399" s="7">
        <v>40445</v>
      </c>
      <c r="T399">
        <v>6.19</v>
      </c>
      <c r="U399" s="12">
        <v>0.22</v>
      </c>
      <c r="V399" s="3">
        <f t="shared" si="58"/>
        <v>26.678030000000003</v>
      </c>
      <c r="W399" s="7">
        <v>40475</v>
      </c>
      <c r="X399">
        <v>20.5</v>
      </c>
      <c r="Y399" s="12">
        <v>0</v>
      </c>
      <c r="Z399" s="3">
        <f t="shared" si="59"/>
        <v>22.4085</v>
      </c>
      <c r="AA399" s="7">
        <v>40506</v>
      </c>
      <c r="AB399">
        <v>81</v>
      </c>
      <c r="AC399" s="12"/>
      <c r="AD399" s="3">
        <f t="shared" si="60"/>
        <v>130.815</v>
      </c>
      <c r="AE399" s="7">
        <v>40536</v>
      </c>
      <c r="AF399">
        <v>124</v>
      </c>
      <c r="AG399" s="12"/>
      <c r="AH399" s="3">
        <f t="shared" si="61"/>
        <v>200.26</v>
      </c>
    </row>
    <row r="400" spans="2:34" x14ac:dyDescent="0.35">
      <c r="B400">
        <f t="shared" si="62"/>
        <v>2010</v>
      </c>
      <c r="C400" s="7">
        <v>40323</v>
      </c>
      <c r="D400">
        <v>28.2</v>
      </c>
      <c r="E400" s="12">
        <v>0</v>
      </c>
      <c r="F400" s="3">
        <f t="shared" si="54"/>
        <v>22.093400000000003</v>
      </c>
      <c r="G400" s="7">
        <v>40354</v>
      </c>
      <c r="H400">
        <v>17.2</v>
      </c>
      <c r="I400" s="12">
        <v>0.12</v>
      </c>
      <c r="J400" s="3">
        <f t="shared" si="55"/>
        <v>21.9544</v>
      </c>
      <c r="K400" s="7">
        <v>40384</v>
      </c>
      <c r="L400">
        <v>9.6</v>
      </c>
      <c r="M400" s="12">
        <v>0.73</v>
      </c>
      <c r="N400" s="3">
        <f t="shared" si="56"/>
        <v>94.584699999999984</v>
      </c>
      <c r="O400" s="7">
        <v>40415</v>
      </c>
      <c r="P400">
        <v>3.22</v>
      </c>
      <c r="Q400" s="12">
        <v>0.95</v>
      </c>
      <c r="R400" s="3">
        <f t="shared" si="57"/>
        <v>118.80964</v>
      </c>
      <c r="S400" s="7">
        <v>40446</v>
      </c>
      <c r="T400">
        <v>6.57</v>
      </c>
      <c r="U400" s="12">
        <v>0.01</v>
      </c>
      <c r="V400" s="3">
        <f t="shared" si="58"/>
        <v>-1.9974099999999992</v>
      </c>
      <c r="W400" s="7">
        <v>40476</v>
      </c>
      <c r="X400">
        <v>17.5</v>
      </c>
      <c r="Y400" s="12">
        <v>0.09</v>
      </c>
      <c r="Z400" s="3">
        <f t="shared" si="59"/>
        <v>30.620999999999999</v>
      </c>
      <c r="AA400" s="7">
        <v>40507</v>
      </c>
      <c r="AB400">
        <v>73</v>
      </c>
      <c r="AC400" s="12"/>
      <c r="AD400" s="3">
        <f t="shared" si="60"/>
        <v>117.895</v>
      </c>
      <c r="AE400" s="7">
        <v>40537</v>
      </c>
      <c r="AF400">
        <v>105</v>
      </c>
      <c r="AG400" s="12"/>
      <c r="AH400" s="3">
        <f t="shared" si="61"/>
        <v>169.57499999999999</v>
      </c>
    </row>
    <row r="401" spans="2:34" x14ac:dyDescent="0.35">
      <c r="B401">
        <f t="shared" si="62"/>
        <v>2010</v>
      </c>
      <c r="C401" s="7">
        <v>40324</v>
      </c>
      <c r="D401">
        <v>28</v>
      </c>
      <c r="E401" s="12">
        <v>0.13</v>
      </c>
      <c r="F401" s="3">
        <f t="shared" si="54"/>
        <v>39.895500000000006</v>
      </c>
      <c r="G401" s="7">
        <v>40355</v>
      </c>
      <c r="H401">
        <v>19</v>
      </c>
      <c r="I401" s="12">
        <v>0.06</v>
      </c>
      <c r="J401" s="3">
        <f t="shared" si="55"/>
        <v>16.192</v>
      </c>
      <c r="K401" s="7">
        <v>40385</v>
      </c>
      <c r="L401">
        <v>9.09</v>
      </c>
      <c r="M401" s="12">
        <v>0</v>
      </c>
      <c r="N401" s="3">
        <f t="shared" si="56"/>
        <v>-7.727669999999998</v>
      </c>
      <c r="O401" s="7">
        <v>40416</v>
      </c>
      <c r="P401">
        <v>4.63</v>
      </c>
      <c r="Q401" s="12">
        <v>0.21</v>
      </c>
      <c r="R401" s="3">
        <f t="shared" si="57"/>
        <v>17.864809999999995</v>
      </c>
      <c r="S401" s="7">
        <v>40447</v>
      </c>
      <c r="T401">
        <v>6.05</v>
      </c>
      <c r="U401" s="12">
        <v>0</v>
      </c>
      <c r="V401" s="3">
        <f t="shared" si="58"/>
        <v>-4.1361500000000007</v>
      </c>
      <c r="W401" s="7">
        <v>40477</v>
      </c>
      <c r="X401">
        <v>28</v>
      </c>
      <c r="Y401" s="12">
        <v>1.37</v>
      </c>
      <c r="Z401" s="3">
        <f t="shared" si="59"/>
        <v>223.82150000000001</v>
      </c>
      <c r="AA401" s="7">
        <v>40508</v>
      </c>
      <c r="AB401">
        <v>68.099999999999994</v>
      </c>
      <c r="AC401" s="12"/>
      <c r="AD401" s="3">
        <f t="shared" si="60"/>
        <v>109.9815</v>
      </c>
      <c r="AE401" s="7">
        <v>40538</v>
      </c>
      <c r="AF401">
        <v>91</v>
      </c>
      <c r="AG401" s="12"/>
      <c r="AH401" s="3">
        <f t="shared" si="61"/>
        <v>146.965</v>
      </c>
    </row>
    <row r="402" spans="2:34" x14ac:dyDescent="0.35">
      <c r="B402">
        <f t="shared" si="62"/>
        <v>2010</v>
      </c>
      <c r="C402" s="7">
        <v>40325</v>
      </c>
      <c r="D402">
        <v>25</v>
      </c>
      <c r="E402" s="12">
        <v>0</v>
      </c>
      <c r="F402" s="3">
        <f t="shared" si="54"/>
        <v>17.495000000000005</v>
      </c>
      <c r="G402" s="7">
        <v>40356</v>
      </c>
      <c r="H402">
        <v>15.7</v>
      </c>
      <c r="I402" s="12">
        <v>0</v>
      </c>
      <c r="J402" s="3">
        <f t="shared" si="55"/>
        <v>3.1008999999999993</v>
      </c>
      <c r="K402" s="7">
        <v>40386</v>
      </c>
      <c r="L402">
        <v>7.74</v>
      </c>
      <c r="M402" s="12">
        <v>0</v>
      </c>
      <c r="N402" s="3">
        <f t="shared" si="56"/>
        <v>-9.6676199999999977</v>
      </c>
      <c r="O402" s="7">
        <v>40417</v>
      </c>
      <c r="P402">
        <v>3.73</v>
      </c>
      <c r="Q402" s="12">
        <v>0.06</v>
      </c>
      <c r="R402" s="3">
        <f t="shared" si="57"/>
        <v>-4.3009900000000023</v>
      </c>
      <c r="S402" s="7">
        <v>40448</v>
      </c>
      <c r="T402">
        <v>5.45</v>
      </c>
      <c r="U402" s="12">
        <v>0.02</v>
      </c>
      <c r="V402" s="3">
        <f t="shared" si="58"/>
        <v>-2.2153499999999995</v>
      </c>
      <c r="W402" s="7">
        <v>40478</v>
      </c>
      <c r="X402">
        <v>54</v>
      </c>
      <c r="Y402" s="12">
        <v>0.87</v>
      </c>
      <c r="Z402" s="3">
        <f t="shared" si="59"/>
        <v>191.60849999999999</v>
      </c>
      <c r="AA402" s="7">
        <v>40509</v>
      </c>
      <c r="AB402">
        <v>65.599999999999994</v>
      </c>
      <c r="AC402" s="12"/>
      <c r="AD402" s="3">
        <f t="shared" si="60"/>
        <v>105.94399999999999</v>
      </c>
      <c r="AE402" s="7">
        <v>40539</v>
      </c>
      <c r="AF402">
        <v>95</v>
      </c>
      <c r="AG402" s="12"/>
      <c r="AH402" s="3">
        <f t="shared" si="61"/>
        <v>153.42500000000001</v>
      </c>
    </row>
    <row r="403" spans="2:34" x14ac:dyDescent="0.35">
      <c r="B403">
        <f t="shared" si="62"/>
        <v>2010</v>
      </c>
      <c r="C403" s="7">
        <v>40326</v>
      </c>
      <c r="D403">
        <v>21.8</v>
      </c>
      <c r="E403" s="12">
        <v>0</v>
      </c>
      <c r="F403" s="3">
        <f t="shared" si="54"/>
        <v>12.896600000000003</v>
      </c>
      <c r="G403" s="7">
        <v>40357</v>
      </c>
      <c r="H403">
        <v>18.600000000000001</v>
      </c>
      <c r="I403" s="12">
        <v>0.64</v>
      </c>
      <c r="J403" s="3">
        <f t="shared" si="55"/>
        <v>96.324200000000005</v>
      </c>
      <c r="K403" s="7">
        <v>40387</v>
      </c>
      <c r="L403">
        <v>7.45</v>
      </c>
      <c r="M403" s="12">
        <v>0</v>
      </c>
      <c r="N403" s="3">
        <f t="shared" si="56"/>
        <v>-10.084349999999999</v>
      </c>
      <c r="O403" s="7">
        <v>40418</v>
      </c>
      <c r="P403">
        <v>3.16</v>
      </c>
      <c r="Q403" s="12">
        <v>0</v>
      </c>
      <c r="R403" s="3">
        <f t="shared" si="57"/>
        <v>-13.469080000000002</v>
      </c>
      <c r="S403" s="7">
        <v>40449</v>
      </c>
      <c r="T403">
        <v>5.6</v>
      </c>
      <c r="U403" s="12">
        <v>0.19</v>
      </c>
      <c r="V403" s="3">
        <f t="shared" si="58"/>
        <v>21.655700000000003</v>
      </c>
      <c r="W403" s="7">
        <v>40479</v>
      </c>
      <c r="X403">
        <v>112</v>
      </c>
      <c r="Y403" s="12">
        <v>0.36</v>
      </c>
      <c r="Z403" s="3">
        <f t="shared" si="59"/>
        <v>203.988</v>
      </c>
      <c r="AA403" s="7">
        <v>40510</v>
      </c>
      <c r="AB403">
        <v>59.5</v>
      </c>
      <c r="AC403" s="12"/>
      <c r="AD403" s="3">
        <f t="shared" si="60"/>
        <v>96.092500000000001</v>
      </c>
      <c r="AE403" s="7">
        <v>40540</v>
      </c>
      <c r="AF403">
        <v>90.1</v>
      </c>
      <c r="AG403" s="12"/>
      <c r="AH403" s="3">
        <f t="shared" si="61"/>
        <v>145.51149999999998</v>
      </c>
    </row>
    <row r="404" spans="2:34" x14ac:dyDescent="0.35">
      <c r="B404">
        <f t="shared" si="62"/>
        <v>2010</v>
      </c>
      <c r="C404" s="7">
        <v>40327</v>
      </c>
      <c r="D404">
        <v>20</v>
      </c>
      <c r="E404" s="12">
        <v>0</v>
      </c>
      <c r="F404" s="3">
        <f t="shared" si="54"/>
        <v>10.310000000000002</v>
      </c>
      <c r="G404" s="7">
        <v>40358</v>
      </c>
      <c r="H404">
        <v>21.9</v>
      </c>
      <c r="I404" s="12">
        <v>0</v>
      </c>
      <c r="J404" s="3">
        <f t="shared" si="55"/>
        <v>12.010299999999997</v>
      </c>
      <c r="K404" s="7">
        <v>40388</v>
      </c>
      <c r="L404">
        <v>7.36</v>
      </c>
      <c r="M404" s="12">
        <v>0.05</v>
      </c>
      <c r="N404" s="3">
        <f t="shared" si="56"/>
        <v>-3.2561799999999987</v>
      </c>
      <c r="O404" s="7">
        <v>40419</v>
      </c>
      <c r="P404">
        <v>2.83</v>
      </c>
      <c r="Q404" s="12">
        <v>0</v>
      </c>
      <c r="R404" s="3">
        <f t="shared" si="57"/>
        <v>-13.943290000000001</v>
      </c>
      <c r="S404" s="7">
        <v>40450</v>
      </c>
      <c r="T404">
        <v>6.73</v>
      </c>
      <c r="U404" s="12">
        <v>0.09</v>
      </c>
      <c r="V404" s="3">
        <f t="shared" si="58"/>
        <v>9.3645099999999992</v>
      </c>
      <c r="W404" s="7">
        <v>40480</v>
      </c>
      <c r="X404">
        <v>97.6</v>
      </c>
      <c r="Y404" s="12">
        <v>0.01</v>
      </c>
      <c r="Z404" s="3">
        <f t="shared" si="59"/>
        <v>134.59269999999998</v>
      </c>
      <c r="AA404" s="7">
        <v>40511</v>
      </c>
      <c r="AB404">
        <v>53.8</v>
      </c>
      <c r="AC404" s="12"/>
      <c r="AD404" s="3">
        <f t="shared" si="60"/>
        <v>86.887</v>
      </c>
      <c r="AE404" s="7">
        <v>40541</v>
      </c>
      <c r="AF404">
        <v>78.900000000000006</v>
      </c>
      <c r="AG404" s="12"/>
      <c r="AH404" s="3">
        <f t="shared" si="61"/>
        <v>127.4235</v>
      </c>
    </row>
    <row r="405" spans="2:34" x14ac:dyDescent="0.35">
      <c r="B405">
        <f t="shared" si="62"/>
        <v>2010</v>
      </c>
      <c r="C405" s="7">
        <v>40328</v>
      </c>
      <c r="D405">
        <v>19.100000000000001</v>
      </c>
      <c r="E405" s="12">
        <v>0</v>
      </c>
      <c r="F405" s="3">
        <f t="shared" si="54"/>
        <v>9.0167000000000037</v>
      </c>
      <c r="G405" s="7">
        <v>40359</v>
      </c>
      <c r="H405">
        <v>19.2</v>
      </c>
      <c r="I405" s="12">
        <v>0</v>
      </c>
      <c r="J405" s="3">
        <f t="shared" si="55"/>
        <v>8.1303999999999981</v>
      </c>
      <c r="K405" s="7">
        <v>40389</v>
      </c>
      <c r="L405">
        <v>7.32</v>
      </c>
      <c r="M405" s="12">
        <v>0</v>
      </c>
      <c r="N405" s="3">
        <f t="shared" si="56"/>
        <v>-10.271159999999998</v>
      </c>
      <c r="O405" s="7">
        <v>40420</v>
      </c>
      <c r="P405">
        <v>2.95</v>
      </c>
      <c r="Q405" s="12">
        <v>0</v>
      </c>
      <c r="R405" s="3">
        <f t="shared" si="57"/>
        <v>-13.770850000000001</v>
      </c>
      <c r="S405" s="7">
        <v>40451</v>
      </c>
      <c r="T405">
        <v>6.31</v>
      </c>
      <c r="U405" s="12">
        <v>0.01</v>
      </c>
      <c r="V405" s="3">
        <f t="shared" si="58"/>
        <v>-2.3710300000000002</v>
      </c>
      <c r="W405" s="7">
        <v>40481</v>
      </c>
      <c r="X405">
        <v>74.2</v>
      </c>
      <c r="Y405" s="12">
        <v>0</v>
      </c>
      <c r="Z405" s="3">
        <f t="shared" si="59"/>
        <v>99.575400000000016</v>
      </c>
      <c r="AA405" s="7">
        <v>40512</v>
      </c>
      <c r="AB405">
        <v>49.2</v>
      </c>
      <c r="AC405" s="12"/>
      <c r="AD405" s="3">
        <f t="shared" si="60"/>
        <v>79.457999999999998</v>
      </c>
      <c r="AE405" s="7">
        <v>40542</v>
      </c>
      <c r="AF405">
        <v>72.5</v>
      </c>
      <c r="AG405" s="12"/>
      <c r="AH405" s="3">
        <f t="shared" si="61"/>
        <v>117.08750000000001</v>
      </c>
    </row>
    <row r="406" spans="2:34" x14ac:dyDescent="0.35">
      <c r="B406">
        <f t="shared" si="62"/>
        <v>2010</v>
      </c>
      <c r="C406" s="7">
        <v>40329</v>
      </c>
      <c r="D406">
        <v>16.399999999999999</v>
      </c>
      <c r="E406" s="12">
        <v>0</v>
      </c>
      <c r="F406" s="3">
        <f t="shared" si="54"/>
        <v>5.1368000000000009</v>
      </c>
      <c r="G406" s="6"/>
      <c r="J406" s="3" t="str">
        <f t="shared" si="55"/>
        <v/>
      </c>
      <c r="K406" s="7">
        <v>40390</v>
      </c>
      <c r="L406">
        <v>6.83</v>
      </c>
      <c r="M406" s="12">
        <v>0</v>
      </c>
      <c r="N406" s="3">
        <f t="shared" si="56"/>
        <v>-10.975289999999999</v>
      </c>
      <c r="O406" s="7">
        <v>40421</v>
      </c>
      <c r="P406">
        <v>2.76</v>
      </c>
      <c r="Q406" s="12">
        <v>0</v>
      </c>
      <c r="R406" s="3">
        <f t="shared" si="57"/>
        <v>-14.043880000000001</v>
      </c>
      <c r="S406" s="6"/>
      <c r="V406" s="3" t="str">
        <f t="shared" si="58"/>
        <v/>
      </c>
      <c r="W406" s="7">
        <v>40482</v>
      </c>
      <c r="X406">
        <v>66.900000000000006</v>
      </c>
      <c r="Y406" s="12">
        <v>0.17</v>
      </c>
      <c r="Z406" s="3">
        <f t="shared" si="59"/>
        <v>112.74080000000002</v>
      </c>
      <c r="AA406" s="6"/>
      <c r="AD406" s="3" t="str">
        <f t="shared" si="60"/>
        <v/>
      </c>
      <c r="AE406" s="7">
        <v>40543</v>
      </c>
      <c r="AF406">
        <v>69</v>
      </c>
      <c r="AG406" s="12"/>
      <c r="AH406" s="3">
        <f t="shared" si="61"/>
        <v>111.435</v>
      </c>
    </row>
    <row r="407" spans="2:34" x14ac:dyDescent="0.35">
      <c r="B407">
        <f t="shared" si="62"/>
        <v>2011</v>
      </c>
      <c r="C407" s="7">
        <v>40664</v>
      </c>
      <c r="D407">
        <v>61.5</v>
      </c>
      <c r="E407" s="12">
        <v>0</v>
      </c>
      <c r="F407" s="3">
        <f t="shared" si="54"/>
        <v>69.94550000000001</v>
      </c>
      <c r="G407" s="7">
        <v>40695</v>
      </c>
      <c r="H407">
        <v>57.8</v>
      </c>
      <c r="I407" s="12">
        <v>0.06</v>
      </c>
      <c r="J407" s="3">
        <f t="shared" si="55"/>
        <v>71.947599999999994</v>
      </c>
      <c r="K407" s="7">
        <v>40725</v>
      </c>
      <c r="L407">
        <v>12.6</v>
      </c>
      <c r="M407" s="12">
        <v>0</v>
      </c>
      <c r="N407" s="3">
        <f t="shared" si="56"/>
        <v>-2.683799999999998</v>
      </c>
      <c r="O407" s="7">
        <v>40756</v>
      </c>
      <c r="P407">
        <v>7</v>
      </c>
      <c r="Q407" s="12">
        <v>0</v>
      </c>
      <c r="R407" s="3">
        <f t="shared" si="57"/>
        <v>-7.9510000000000005</v>
      </c>
      <c r="S407" s="7">
        <v>40787</v>
      </c>
      <c r="T407">
        <v>55.5</v>
      </c>
      <c r="U407" s="12">
        <v>0</v>
      </c>
      <c r="V407" s="3">
        <f t="shared" si="58"/>
        <v>66.923500000000004</v>
      </c>
      <c r="W407" s="7">
        <v>40817</v>
      </c>
      <c r="X407">
        <v>10.3</v>
      </c>
      <c r="Y407" s="12">
        <v>0.28999999999999998</v>
      </c>
      <c r="Z407" s="3">
        <f t="shared" si="59"/>
        <v>48.104599999999998</v>
      </c>
      <c r="AA407" s="7">
        <v>40848</v>
      </c>
      <c r="AB407">
        <v>50.1</v>
      </c>
      <c r="AC407" s="12"/>
      <c r="AD407" s="3">
        <f t="shared" si="60"/>
        <v>80.911500000000004</v>
      </c>
      <c r="AE407" s="7">
        <v>40878</v>
      </c>
      <c r="AF407">
        <v>98.6</v>
      </c>
      <c r="AG407" s="12"/>
      <c r="AH407" s="3">
        <f t="shared" si="61"/>
        <v>159.23899999999998</v>
      </c>
    </row>
    <row r="408" spans="2:34" x14ac:dyDescent="0.35">
      <c r="B408">
        <f t="shared" si="62"/>
        <v>2011</v>
      </c>
      <c r="C408" s="7">
        <v>40665</v>
      </c>
      <c r="D408">
        <v>52</v>
      </c>
      <c r="E408" s="12">
        <v>0</v>
      </c>
      <c r="F408" s="3">
        <f t="shared" si="54"/>
        <v>56.294000000000004</v>
      </c>
      <c r="G408" s="7">
        <v>40696</v>
      </c>
      <c r="H408">
        <v>50.1</v>
      </c>
      <c r="I408" s="12">
        <v>0</v>
      </c>
      <c r="J408" s="3">
        <f t="shared" si="55"/>
        <v>52.533700000000003</v>
      </c>
      <c r="K408" s="7">
        <v>40726</v>
      </c>
      <c r="L408">
        <v>11.3</v>
      </c>
      <c r="M408" s="12">
        <v>0.02</v>
      </c>
      <c r="N408" s="3">
        <f t="shared" si="56"/>
        <v>-1.7688999999999964</v>
      </c>
      <c r="O408" s="7">
        <v>40757</v>
      </c>
      <c r="P408">
        <v>14.5</v>
      </c>
      <c r="Q408" s="12">
        <v>0.44</v>
      </c>
      <c r="R408" s="3">
        <f t="shared" si="57"/>
        <v>64.052500000000009</v>
      </c>
      <c r="S408" s="7">
        <v>40788</v>
      </c>
      <c r="T408">
        <v>41.5</v>
      </c>
      <c r="U408" s="12">
        <v>0</v>
      </c>
      <c r="V408" s="3">
        <f t="shared" si="58"/>
        <v>46.805500000000002</v>
      </c>
      <c r="W408" s="7">
        <v>40818</v>
      </c>
      <c r="X408">
        <v>14</v>
      </c>
      <c r="Y408" s="12">
        <v>0.11</v>
      </c>
      <c r="Z408" s="3">
        <f t="shared" si="59"/>
        <v>28.374500000000005</v>
      </c>
      <c r="AA408" s="7">
        <v>40849</v>
      </c>
      <c r="AB408">
        <v>45.8</v>
      </c>
      <c r="AC408" s="12"/>
      <c r="AD408" s="3">
        <f t="shared" si="60"/>
        <v>73.966999999999999</v>
      </c>
      <c r="AE408" s="7">
        <v>40879</v>
      </c>
      <c r="AF408">
        <v>78.7</v>
      </c>
      <c r="AG408" s="12"/>
      <c r="AH408" s="3">
        <f t="shared" si="61"/>
        <v>127.10050000000001</v>
      </c>
    </row>
    <row r="409" spans="2:34" x14ac:dyDescent="0.35">
      <c r="B409">
        <f t="shared" si="62"/>
        <v>2011</v>
      </c>
      <c r="C409" s="7">
        <v>40666</v>
      </c>
      <c r="D409">
        <v>45.1</v>
      </c>
      <c r="E409" s="12">
        <v>0</v>
      </c>
      <c r="F409" s="3">
        <f t="shared" si="54"/>
        <v>46.378700000000002</v>
      </c>
      <c r="G409" s="7">
        <v>40697</v>
      </c>
      <c r="H409">
        <v>42.8</v>
      </c>
      <c r="I409" s="12">
        <v>0</v>
      </c>
      <c r="J409" s="3">
        <f t="shared" si="55"/>
        <v>42.043599999999998</v>
      </c>
      <c r="K409" s="7">
        <v>40727</v>
      </c>
      <c r="L409">
        <v>9.7100000000000009</v>
      </c>
      <c r="M409" s="12">
        <v>0</v>
      </c>
      <c r="N409" s="3">
        <f t="shared" si="56"/>
        <v>-6.8367299999999975</v>
      </c>
      <c r="O409" s="7">
        <v>40758</v>
      </c>
      <c r="P409">
        <v>15.2</v>
      </c>
      <c r="Q409" s="12">
        <v>0.05</v>
      </c>
      <c r="R409" s="3">
        <f t="shared" si="57"/>
        <v>10.789899999999999</v>
      </c>
      <c r="S409" s="7">
        <v>40789</v>
      </c>
      <c r="T409">
        <v>32</v>
      </c>
      <c r="U409" s="12">
        <v>0</v>
      </c>
      <c r="V409" s="3">
        <f t="shared" si="58"/>
        <v>33.154000000000003</v>
      </c>
      <c r="W409" s="7">
        <v>40819</v>
      </c>
      <c r="X409">
        <v>21.4</v>
      </c>
      <c r="Y409" s="12">
        <v>0.83</v>
      </c>
      <c r="Z409" s="3">
        <f t="shared" si="59"/>
        <v>139.19630000000001</v>
      </c>
      <c r="AA409" s="7">
        <v>40850</v>
      </c>
      <c r="AB409">
        <v>40.6</v>
      </c>
      <c r="AC409" s="12"/>
      <c r="AD409" s="3">
        <f t="shared" si="60"/>
        <v>65.569000000000003</v>
      </c>
      <c r="AE409" s="7">
        <v>40880</v>
      </c>
      <c r="AF409">
        <v>64.7</v>
      </c>
      <c r="AG409" s="12"/>
      <c r="AH409" s="3">
        <f t="shared" si="61"/>
        <v>104.4905</v>
      </c>
    </row>
    <row r="410" spans="2:34" x14ac:dyDescent="0.35">
      <c r="B410">
        <f t="shared" si="62"/>
        <v>2011</v>
      </c>
      <c r="C410" s="7">
        <v>40667</v>
      </c>
      <c r="D410">
        <v>41.8</v>
      </c>
      <c r="E410" s="12">
        <v>0.09</v>
      </c>
      <c r="F410" s="3">
        <f t="shared" si="54"/>
        <v>54.1601</v>
      </c>
      <c r="G410" s="7">
        <v>40698</v>
      </c>
      <c r="H410">
        <v>36.5</v>
      </c>
      <c r="I410" s="12">
        <v>0</v>
      </c>
      <c r="J410" s="3">
        <f t="shared" si="55"/>
        <v>32.990500000000004</v>
      </c>
      <c r="K410" s="7">
        <v>40728</v>
      </c>
      <c r="L410">
        <v>9.26</v>
      </c>
      <c r="M410" s="12">
        <v>0</v>
      </c>
      <c r="N410" s="3">
        <f t="shared" si="56"/>
        <v>-7.4833799999999986</v>
      </c>
      <c r="O410" s="7">
        <v>40759</v>
      </c>
      <c r="P410">
        <v>16.100000000000001</v>
      </c>
      <c r="Q410" s="12">
        <v>0.11</v>
      </c>
      <c r="R410" s="3">
        <f t="shared" si="57"/>
        <v>20.432200000000002</v>
      </c>
      <c r="S410" s="7">
        <v>40790</v>
      </c>
      <c r="T410">
        <v>24.9</v>
      </c>
      <c r="U410" s="12">
        <v>0</v>
      </c>
      <c r="V410" s="3">
        <f t="shared" si="58"/>
        <v>22.951300000000003</v>
      </c>
      <c r="W410" s="7">
        <v>40820</v>
      </c>
      <c r="X410">
        <v>30</v>
      </c>
      <c r="Y410" s="12">
        <v>0.78</v>
      </c>
      <c r="Z410" s="3">
        <f t="shared" si="59"/>
        <v>144.59700000000001</v>
      </c>
      <c r="AA410" s="7">
        <v>40851</v>
      </c>
      <c r="AB410">
        <v>36.5</v>
      </c>
      <c r="AC410" s="12"/>
      <c r="AD410" s="3">
        <f t="shared" si="60"/>
        <v>58.947499999999998</v>
      </c>
      <c r="AE410" s="7">
        <v>40881</v>
      </c>
      <c r="AF410">
        <v>54</v>
      </c>
      <c r="AG410" s="12"/>
      <c r="AH410" s="3">
        <f t="shared" si="61"/>
        <v>87.21</v>
      </c>
    </row>
    <row r="411" spans="2:34" x14ac:dyDescent="0.35">
      <c r="B411">
        <f t="shared" si="62"/>
        <v>2011</v>
      </c>
      <c r="C411" s="7">
        <v>40668</v>
      </c>
      <c r="D411">
        <v>69.8</v>
      </c>
      <c r="E411" s="12">
        <v>0.68</v>
      </c>
      <c r="F411" s="3">
        <f t="shared" si="54"/>
        <v>176.49460000000002</v>
      </c>
      <c r="G411" s="7">
        <v>40699</v>
      </c>
      <c r="H411">
        <v>31.5</v>
      </c>
      <c r="I411" s="12">
        <v>0.01</v>
      </c>
      <c r="J411" s="3">
        <f t="shared" si="55"/>
        <v>27.197000000000003</v>
      </c>
      <c r="K411" s="7">
        <v>40729</v>
      </c>
      <c r="L411">
        <v>9.5</v>
      </c>
      <c r="M411" s="12">
        <v>0</v>
      </c>
      <c r="N411" s="3">
        <f t="shared" si="56"/>
        <v>-7.1384999999999987</v>
      </c>
      <c r="O411" s="7">
        <v>40760</v>
      </c>
      <c r="P411">
        <v>15.4</v>
      </c>
      <c r="Q411" s="12">
        <v>0.23</v>
      </c>
      <c r="R411" s="3">
        <f t="shared" si="57"/>
        <v>36.124300000000005</v>
      </c>
      <c r="S411" s="7">
        <v>40791</v>
      </c>
      <c r="T411">
        <v>20.6</v>
      </c>
      <c r="U411" s="12">
        <v>0.28999999999999998</v>
      </c>
      <c r="V411" s="3">
        <f t="shared" si="58"/>
        <v>57.125700000000002</v>
      </c>
      <c r="W411" s="7">
        <v>40821</v>
      </c>
      <c r="X411">
        <v>56.1</v>
      </c>
      <c r="Y411" s="12">
        <v>0.08</v>
      </c>
      <c r="Z411" s="3">
        <f t="shared" si="59"/>
        <v>84.697700000000012</v>
      </c>
      <c r="AA411" s="7">
        <v>40852</v>
      </c>
      <c r="AB411">
        <v>32.299999999999997</v>
      </c>
      <c r="AC411" s="12"/>
      <c r="AD411" s="3">
        <f t="shared" si="60"/>
        <v>52.164499999999997</v>
      </c>
      <c r="AE411" s="7">
        <v>40882</v>
      </c>
      <c r="AF411">
        <v>49.6</v>
      </c>
      <c r="AG411" s="12"/>
      <c r="AH411" s="3">
        <f t="shared" si="61"/>
        <v>80.103999999999999</v>
      </c>
    </row>
    <row r="412" spans="2:34" x14ac:dyDescent="0.35">
      <c r="B412">
        <f t="shared" si="62"/>
        <v>2011</v>
      </c>
      <c r="C412" s="7">
        <v>40669</v>
      </c>
      <c r="D412">
        <v>97.7</v>
      </c>
      <c r="E412" s="12">
        <v>0.06</v>
      </c>
      <c r="F412" s="3">
        <f t="shared" si="54"/>
        <v>130.31389999999999</v>
      </c>
      <c r="G412" s="7">
        <v>40700</v>
      </c>
      <c r="H412">
        <v>27.2</v>
      </c>
      <c r="I412" s="12">
        <v>0</v>
      </c>
      <c r="J412" s="3">
        <f t="shared" si="55"/>
        <v>19.626399999999997</v>
      </c>
      <c r="K412" s="7">
        <v>40730</v>
      </c>
      <c r="L412">
        <v>9.25</v>
      </c>
      <c r="M412" s="12">
        <v>0</v>
      </c>
      <c r="N412" s="3">
        <f t="shared" si="56"/>
        <v>-7.4977499999999981</v>
      </c>
      <c r="O412" s="7">
        <v>40761</v>
      </c>
      <c r="P412">
        <v>12.8</v>
      </c>
      <c r="Q412" s="12">
        <v>0</v>
      </c>
      <c r="R412" s="3">
        <f t="shared" si="57"/>
        <v>0.38360000000000127</v>
      </c>
      <c r="S412" s="7">
        <v>40792</v>
      </c>
      <c r="T412">
        <v>20.3</v>
      </c>
      <c r="U412" s="12">
        <v>0.2</v>
      </c>
      <c r="V412" s="3">
        <f t="shared" si="58"/>
        <v>44.171100000000003</v>
      </c>
      <c r="W412" s="7">
        <v>40822</v>
      </c>
      <c r="X412">
        <v>48.7</v>
      </c>
      <c r="Y412" s="12">
        <v>0</v>
      </c>
      <c r="Z412" s="3">
        <f t="shared" si="59"/>
        <v>62.931900000000013</v>
      </c>
      <c r="AA412" s="7">
        <v>40853</v>
      </c>
      <c r="AB412">
        <v>28.6</v>
      </c>
      <c r="AC412" s="12"/>
      <c r="AD412" s="3">
        <f t="shared" si="60"/>
        <v>46.189</v>
      </c>
      <c r="AE412" s="7">
        <v>40883</v>
      </c>
      <c r="AF412">
        <v>50.1</v>
      </c>
      <c r="AG412" s="12"/>
      <c r="AH412" s="3">
        <f t="shared" si="61"/>
        <v>80.911500000000004</v>
      </c>
    </row>
    <row r="413" spans="2:34" x14ac:dyDescent="0.35">
      <c r="B413">
        <f t="shared" si="62"/>
        <v>2011</v>
      </c>
      <c r="C413" s="7">
        <v>40670</v>
      </c>
      <c r="D413">
        <v>93.4</v>
      </c>
      <c r="E413" s="12">
        <v>0</v>
      </c>
      <c r="F413" s="3">
        <f t="shared" si="54"/>
        <v>115.78579999999999</v>
      </c>
      <c r="G413" s="7">
        <v>40701</v>
      </c>
      <c r="H413">
        <v>23.2</v>
      </c>
      <c r="I413" s="12">
        <v>0</v>
      </c>
      <c r="J413" s="3">
        <f t="shared" si="55"/>
        <v>13.878399999999999</v>
      </c>
      <c r="K413" s="7">
        <v>40731</v>
      </c>
      <c r="L413">
        <v>8.51</v>
      </c>
      <c r="M413" s="12">
        <v>0.04</v>
      </c>
      <c r="N413" s="3">
        <f t="shared" si="56"/>
        <v>-2.9951299999999987</v>
      </c>
      <c r="O413" s="7">
        <v>40762</v>
      </c>
      <c r="P413">
        <v>15.3</v>
      </c>
      <c r="Q413" s="12">
        <v>0</v>
      </c>
      <c r="R413" s="3">
        <f t="shared" si="57"/>
        <v>3.9760999999999989</v>
      </c>
      <c r="S413" s="7">
        <v>40793</v>
      </c>
      <c r="T413">
        <v>17.399999999999999</v>
      </c>
      <c r="U413" s="12">
        <v>0.17</v>
      </c>
      <c r="V413" s="3">
        <f t="shared" si="58"/>
        <v>35.829300000000003</v>
      </c>
      <c r="W413" s="7">
        <v>40823</v>
      </c>
      <c r="X413">
        <v>35.1</v>
      </c>
      <c r="Y413" s="12">
        <v>0</v>
      </c>
      <c r="Z413" s="3">
        <f t="shared" si="59"/>
        <v>43.388700000000007</v>
      </c>
      <c r="AA413" s="7">
        <v>40854</v>
      </c>
      <c r="AB413">
        <v>25.9</v>
      </c>
      <c r="AC413" s="12"/>
      <c r="AD413" s="3">
        <f t="shared" si="60"/>
        <v>41.828499999999998</v>
      </c>
      <c r="AE413" s="7">
        <v>40884</v>
      </c>
      <c r="AF413">
        <v>75.900000000000006</v>
      </c>
      <c r="AG413" s="12"/>
      <c r="AH413" s="3">
        <f t="shared" si="61"/>
        <v>122.57850000000001</v>
      </c>
    </row>
    <row r="414" spans="2:34" x14ac:dyDescent="0.35">
      <c r="B414">
        <f t="shared" si="62"/>
        <v>2011</v>
      </c>
      <c r="C414" s="7">
        <v>40671</v>
      </c>
      <c r="D414">
        <v>74.400000000000006</v>
      </c>
      <c r="E414" s="12">
        <v>0</v>
      </c>
      <c r="F414" s="3">
        <f t="shared" si="54"/>
        <v>88.482800000000026</v>
      </c>
      <c r="G414" s="7">
        <v>40702</v>
      </c>
      <c r="H414">
        <v>19.600000000000001</v>
      </c>
      <c r="I414" s="12">
        <v>0</v>
      </c>
      <c r="J414" s="3">
        <f t="shared" si="55"/>
        <v>8.7052000000000014</v>
      </c>
      <c r="K414" s="7">
        <v>40732</v>
      </c>
      <c r="L414">
        <v>8.19</v>
      </c>
      <c r="M414" s="12">
        <v>0</v>
      </c>
      <c r="N414" s="3">
        <f t="shared" si="56"/>
        <v>-9.0209700000000002</v>
      </c>
      <c r="O414" s="7">
        <v>40763</v>
      </c>
      <c r="P414">
        <v>28</v>
      </c>
      <c r="Q414" s="12">
        <v>1.18</v>
      </c>
      <c r="R414" s="3">
        <f t="shared" si="57"/>
        <v>186.42299999999997</v>
      </c>
      <c r="S414" s="7">
        <v>40794</v>
      </c>
      <c r="T414">
        <v>18.7</v>
      </c>
      <c r="U414" s="12">
        <v>0.22</v>
      </c>
      <c r="V414" s="3">
        <f t="shared" si="58"/>
        <v>44.654900000000005</v>
      </c>
      <c r="W414" s="7">
        <v>40824</v>
      </c>
      <c r="X414">
        <v>27</v>
      </c>
      <c r="Y414" s="12">
        <v>0</v>
      </c>
      <c r="Z414" s="3">
        <f t="shared" si="59"/>
        <v>31.748999999999999</v>
      </c>
      <c r="AA414" s="7">
        <v>40855</v>
      </c>
      <c r="AB414">
        <v>24.1</v>
      </c>
      <c r="AC414" s="12"/>
      <c r="AD414" s="3">
        <f t="shared" si="60"/>
        <v>38.921500000000002</v>
      </c>
      <c r="AE414" s="7">
        <v>40885</v>
      </c>
      <c r="AF414">
        <v>183</v>
      </c>
      <c r="AG414" s="12"/>
      <c r="AH414" s="3">
        <f t="shared" si="61"/>
        <v>295.54500000000002</v>
      </c>
    </row>
    <row r="415" spans="2:34" x14ac:dyDescent="0.35">
      <c r="B415">
        <f t="shared" si="62"/>
        <v>2011</v>
      </c>
      <c r="C415" s="7">
        <v>40672</v>
      </c>
      <c r="D415">
        <v>58.5</v>
      </c>
      <c r="E415" s="12">
        <v>0</v>
      </c>
      <c r="F415" s="3">
        <f t="shared" si="54"/>
        <v>65.634500000000003</v>
      </c>
      <c r="G415" s="7">
        <v>40703</v>
      </c>
      <c r="H415">
        <v>23.6</v>
      </c>
      <c r="I415" s="12">
        <v>0.31</v>
      </c>
      <c r="J415" s="3">
        <f t="shared" si="55"/>
        <v>57.589700000000001</v>
      </c>
      <c r="K415" s="7">
        <v>40733</v>
      </c>
      <c r="L415">
        <v>21.3</v>
      </c>
      <c r="M415" s="12">
        <v>1.17</v>
      </c>
      <c r="N415" s="3">
        <f t="shared" si="56"/>
        <v>172.62360000000001</v>
      </c>
      <c r="O415" s="7">
        <v>40764</v>
      </c>
      <c r="P415">
        <v>27.4</v>
      </c>
      <c r="Q415" s="12">
        <v>0</v>
      </c>
      <c r="R415" s="3">
        <f t="shared" si="57"/>
        <v>21.363800000000001</v>
      </c>
      <c r="S415" s="7">
        <v>40795</v>
      </c>
      <c r="T415">
        <v>17</v>
      </c>
      <c r="U415" s="12">
        <v>0</v>
      </c>
      <c r="V415" s="3">
        <f t="shared" si="58"/>
        <v>11.599000000000002</v>
      </c>
      <c r="W415" s="7">
        <v>40825</v>
      </c>
      <c r="X415">
        <v>21.8</v>
      </c>
      <c r="Y415" s="12">
        <v>0</v>
      </c>
      <c r="Z415" s="3">
        <f t="shared" si="59"/>
        <v>24.276600000000002</v>
      </c>
      <c r="AA415" s="7">
        <v>40856</v>
      </c>
      <c r="AB415">
        <v>22.8</v>
      </c>
      <c r="AC415" s="12"/>
      <c r="AD415" s="3">
        <f t="shared" si="60"/>
        <v>36.822000000000003</v>
      </c>
      <c r="AE415" s="7">
        <v>40886</v>
      </c>
      <c r="AF415">
        <v>230</v>
      </c>
      <c r="AG415" s="12"/>
      <c r="AH415" s="3">
        <f t="shared" si="61"/>
        <v>371.45</v>
      </c>
    </row>
    <row r="416" spans="2:34" x14ac:dyDescent="0.35">
      <c r="B416">
        <f t="shared" si="62"/>
        <v>2011</v>
      </c>
      <c r="C416" s="7">
        <v>40673</v>
      </c>
      <c r="D416">
        <v>66.2</v>
      </c>
      <c r="E416" s="12">
        <v>0.33</v>
      </c>
      <c r="F416" s="3">
        <f t="shared" si="54"/>
        <v>122.6189</v>
      </c>
      <c r="G416" s="7">
        <v>40704</v>
      </c>
      <c r="H416">
        <v>23.5</v>
      </c>
      <c r="I416" s="12">
        <v>0.33</v>
      </c>
      <c r="J416" s="3">
        <f t="shared" si="55"/>
        <v>60.228999999999999</v>
      </c>
      <c r="K416" s="7">
        <v>40734</v>
      </c>
      <c r="L416">
        <v>21.2</v>
      </c>
      <c r="M416" s="12">
        <v>0</v>
      </c>
      <c r="N416" s="3">
        <f t="shared" si="56"/>
        <v>9.6744000000000021</v>
      </c>
      <c r="O416" s="7">
        <v>40765</v>
      </c>
      <c r="P416">
        <v>23.5</v>
      </c>
      <c r="Q416" s="12">
        <v>0.18</v>
      </c>
      <c r="R416" s="3">
        <f t="shared" si="57"/>
        <v>40.8065</v>
      </c>
      <c r="S416" s="7">
        <v>40796</v>
      </c>
      <c r="T416">
        <v>14.6</v>
      </c>
      <c r="U416" s="12">
        <v>0</v>
      </c>
      <c r="V416" s="3">
        <f t="shared" si="58"/>
        <v>8.1501999999999999</v>
      </c>
      <c r="W416" s="7">
        <v>40826</v>
      </c>
      <c r="X416">
        <v>18.600000000000001</v>
      </c>
      <c r="Y416" s="12">
        <v>0</v>
      </c>
      <c r="Z416" s="3">
        <f t="shared" si="59"/>
        <v>19.678200000000004</v>
      </c>
      <c r="AA416" s="7">
        <v>40857</v>
      </c>
      <c r="AB416">
        <v>24.6</v>
      </c>
      <c r="AC416" s="12"/>
      <c r="AD416" s="3">
        <f t="shared" si="60"/>
        <v>39.728999999999999</v>
      </c>
      <c r="AE416" s="7">
        <v>40887</v>
      </c>
      <c r="AF416">
        <v>170</v>
      </c>
      <c r="AG416" s="12"/>
      <c r="AH416" s="3">
        <f t="shared" si="61"/>
        <v>274.55</v>
      </c>
    </row>
    <row r="417" spans="2:34" x14ac:dyDescent="0.35">
      <c r="B417">
        <f t="shared" si="62"/>
        <v>2011</v>
      </c>
      <c r="C417" s="7">
        <v>40674</v>
      </c>
      <c r="D417">
        <v>81.7</v>
      </c>
      <c r="E417" s="12">
        <v>0.02</v>
      </c>
      <c r="F417" s="3">
        <f t="shared" si="54"/>
        <v>101.75590000000001</v>
      </c>
      <c r="G417" s="7">
        <v>40705</v>
      </c>
      <c r="H417">
        <v>18.2</v>
      </c>
      <c r="I417" s="12">
        <v>0</v>
      </c>
      <c r="J417" s="3">
        <f t="shared" si="55"/>
        <v>6.6934000000000005</v>
      </c>
      <c r="K417" s="7">
        <v>40735</v>
      </c>
      <c r="L417">
        <v>17.7</v>
      </c>
      <c r="M417" s="12">
        <v>0</v>
      </c>
      <c r="N417" s="3">
        <f t="shared" si="56"/>
        <v>4.6448999999999998</v>
      </c>
      <c r="O417" s="7">
        <v>40766</v>
      </c>
      <c r="P417">
        <v>21.8</v>
      </c>
      <c r="Q417" s="12">
        <v>0.11</v>
      </c>
      <c r="R417" s="3">
        <f t="shared" si="57"/>
        <v>28.623100000000001</v>
      </c>
      <c r="S417" s="7">
        <v>40797</v>
      </c>
      <c r="T417">
        <v>11.5</v>
      </c>
      <c r="U417" s="12">
        <v>0</v>
      </c>
      <c r="V417" s="3">
        <f t="shared" si="58"/>
        <v>3.6955000000000009</v>
      </c>
      <c r="W417" s="7">
        <v>40827</v>
      </c>
      <c r="X417">
        <v>20.6</v>
      </c>
      <c r="Y417" s="12">
        <v>0</v>
      </c>
      <c r="Z417" s="3">
        <f t="shared" si="59"/>
        <v>22.552200000000003</v>
      </c>
      <c r="AA417" s="7">
        <v>40858</v>
      </c>
      <c r="AB417">
        <v>150</v>
      </c>
      <c r="AC417" s="12"/>
      <c r="AD417" s="3">
        <f t="shared" si="60"/>
        <v>242.25</v>
      </c>
      <c r="AE417" s="7">
        <v>40888</v>
      </c>
      <c r="AF417">
        <v>119</v>
      </c>
      <c r="AG417" s="12"/>
      <c r="AH417" s="3">
        <f t="shared" si="61"/>
        <v>192.185</v>
      </c>
    </row>
    <row r="418" spans="2:34" x14ac:dyDescent="0.35">
      <c r="B418">
        <f t="shared" si="62"/>
        <v>2011</v>
      </c>
      <c r="C418" s="7">
        <v>40675</v>
      </c>
      <c r="D418">
        <v>84.7</v>
      </c>
      <c r="E418" s="12">
        <v>0</v>
      </c>
      <c r="F418" s="3">
        <f t="shared" si="54"/>
        <v>103.28390000000002</v>
      </c>
      <c r="G418" s="7">
        <v>40706</v>
      </c>
      <c r="H418">
        <v>17.899999999999999</v>
      </c>
      <c r="I418" s="12">
        <v>0.01</v>
      </c>
      <c r="J418" s="3">
        <f t="shared" si="55"/>
        <v>7.6537999999999995</v>
      </c>
      <c r="K418" s="7">
        <v>40736</v>
      </c>
      <c r="L418">
        <v>17.8</v>
      </c>
      <c r="M418" s="12">
        <v>0.24</v>
      </c>
      <c r="N418" s="3">
        <f t="shared" si="56"/>
        <v>38.184600000000003</v>
      </c>
      <c r="O418" s="7">
        <v>40767</v>
      </c>
      <c r="P418">
        <v>18.100000000000001</v>
      </c>
      <c r="Q418" s="12">
        <v>0</v>
      </c>
      <c r="R418" s="3">
        <f t="shared" si="57"/>
        <v>7.9997000000000007</v>
      </c>
      <c r="S418" s="7">
        <v>40798</v>
      </c>
      <c r="T418">
        <v>9.08</v>
      </c>
      <c r="U418" s="12">
        <v>0</v>
      </c>
      <c r="V418" s="3">
        <f t="shared" si="58"/>
        <v>0.21795999999999971</v>
      </c>
      <c r="W418" s="7">
        <v>40828</v>
      </c>
      <c r="X418">
        <v>10.4</v>
      </c>
      <c r="Y418" s="12">
        <v>0</v>
      </c>
      <c r="Z418" s="3">
        <f t="shared" si="59"/>
        <v>7.8948000000000009</v>
      </c>
      <c r="AA418" s="7">
        <v>40859</v>
      </c>
      <c r="AB418">
        <v>212</v>
      </c>
      <c r="AC418" s="12"/>
      <c r="AD418" s="3">
        <f t="shared" si="60"/>
        <v>342.38</v>
      </c>
      <c r="AE418" s="7">
        <v>40889</v>
      </c>
      <c r="AF418">
        <v>93.5</v>
      </c>
      <c r="AG418" s="12"/>
      <c r="AH418" s="3">
        <f t="shared" si="61"/>
        <v>151.0025</v>
      </c>
    </row>
    <row r="419" spans="2:34" x14ac:dyDescent="0.35">
      <c r="B419">
        <f t="shared" si="62"/>
        <v>2011</v>
      </c>
      <c r="C419" s="7">
        <v>40676</v>
      </c>
      <c r="D419">
        <v>146</v>
      </c>
      <c r="E419" s="12">
        <v>0</v>
      </c>
      <c r="F419" s="3">
        <f t="shared" si="54"/>
        <v>191.37200000000001</v>
      </c>
      <c r="G419" s="7">
        <v>40707</v>
      </c>
      <c r="H419">
        <v>21.9</v>
      </c>
      <c r="I419" s="12">
        <v>0.32</v>
      </c>
      <c r="J419" s="3">
        <f t="shared" si="55"/>
        <v>56.538299999999992</v>
      </c>
      <c r="K419" s="7">
        <v>40737</v>
      </c>
      <c r="L419">
        <v>16.399999999999999</v>
      </c>
      <c r="M419" s="12">
        <v>0.08</v>
      </c>
      <c r="N419" s="3">
        <f t="shared" si="56"/>
        <v>13.908800000000001</v>
      </c>
      <c r="O419" s="7">
        <v>40768</v>
      </c>
      <c r="P419">
        <v>14.2</v>
      </c>
      <c r="Q419" s="12">
        <v>0</v>
      </c>
      <c r="R419" s="3">
        <f t="shared" si="57"/>
        <v>2.3953999999999986</v>
      </c>
      <c r="S419" s="7">
        <v>40799</v>
      </c>
      <c r="T419">
        <v>8.31</v>
      </c>
      <c r="U419" s="12">
        <v>0</v>
      </c>
      <c r="V419" s="3">
        <f t="shared" si="58"/>
        <v>-0.88852999999999938</v>
      </c>
      <c r="W419" s="7">
        <v>40829</v>
      </c>
      <c r="X419">
        <v>10</v>
      </c>
      <c r="Y419" s="12">
        <v>0.44</v>
      </c>
      <c r="Z419" s="3">
        <f t="shared" si="59"/>
        <v>68.546000000000006</v>
      </c>
      <c r="AA419" s="7">
        <v>40860</v>
      </c>
      <c r="AB419">
        <v>152</v>
      </c>
      <c r="AC419" s="12"/>
      <c r="AD419" s="3">
        <f t="shared" si="60"/>
        <v>245.48</v>
      </c>
      <c r="AE419" s="7">
        <v>40890</v>
      </c>
      <c r="AF419">
        <v>79.099999999999994</v>
      </c>
      <c r="AG419" s="12"/>
      <c r="AH419" s="3">
        <f t="shared" si="61"/>
        <v>127.74649999999998</v>
      </c>
    </row>
    <row r="420" spans="2:34" x14ac:dyDescent="0.35">
      <c r="B420">
        <f t="shared" si="62"/>
        <v>2011</v>
      </c>
      <c r="C420" s="7">
        <v>40677</v>
      </c>
      <c r="D420">
        <v>162</v>
      </c>
      <c r="E420" s="12">
        <v>0</v>
      </c>
      <c r="F420" s="3">
        <f t="shared" si="54"/>
        <v>214.364</v>
      </c>
      <c r="G420" s="7">
        <v>40708</v>
      </c>
      <c r="H420">
        <v>23.7</v>
      </c>
      <c r="I420" s="12">
        <v>7.0000000000000007E-2</v>
      </c>
      <c r="J420" s="3">
        <f t="shared" si="55"/>
        <v>24.337399999999999</v>
      </c>
      <c r="K420" s="7">
        <v>40738</v>
      </c>
      <c r="L420">
        <v>13.7</v>
      </c>
      <c r="M420" s="12">
        <v>0</v>
      </c>
      <c r="N420" s="3">
        <f t="shared" si="56"/>
        <v>-1.1030999999999977</v>
      </c>
      <c r="O420" s="7">
        <v>40769</v>
      </c>
      <c r="P420">
        <v>11.8</v>
      </c>
      <c r="Q420" s="12">
        <v>0</v>
      </c>
      <c r="R420" s="3">
        <f t="shared" si="57"/>
        <v>-1.0533999999999999</v>
      </c>
      <c r="S420" s="7">
        <v>40800</v>
      </c>
      <c r="T420">
        <v>7.68</v>
      </c>
      <c r="U420" s="12">
        <v>0</v>
      </c>
      <c r="V420" s="3">
        <f t="shared" si="58"/>
        <v>-1.7938399999999994</v>
      </c>
      <c r="W420" s="7">
        <v>40830</v>
      </c>
      <c r="X420">
        <v>14.1</v>
      </c>
      <c r="Y420" s="12">
        <v>0.18</v>
      </c>
      <c r="Z420" s="3">
        <f t="shared" si="59"/>
        <v>38.258699999999997</v>
      </c>
      <c r="AA420" s="7">
        <v>40861</v>
      </c>
      <c r="AB420">
        <v>103</v>
      </c>
      <c r="AC420" s="12"/>
      <c r="AD420" s="3">
        <f t="shared" si="60"/>
        <v>166.345</v>
      </c>
      <c r="AE420" s="7">
        <v>40891</v>
      </c>
      <c r="AF420">
        <v>70.099999999999994</v>
      </c>
      <c r="AG420" s="12"/>
      <c r="AH420" s="3">
        <f t="shared" si="61"/>
        <v>113.21149999999999</v>
      </c>
    </row>
    <row r="421" spans="2:34" x14ac:dyDescent="0.35">
      <c r="B421">
        <f t="shared" si="62"/>
        <v>2011</v>
      </c>
      <c r="C421" s="7">
        <v>40678</v>
      </c>
      <c r="D421">
        <v>186</v>
      </c>
      <c r="E421" s="12">
        <v>0.39</v>
      </c>
      <c r="F421" s="3">
        <f t="shared" si="54"/>
        <v>303.12049999999999</v>
      </c>
      <c r="G421" s="7">
        <v>40709</v>
      </c>
      <c r="H421">
        <v>27</v>
      </c>
      <c r="I421" s="12">
        <v>0.48</v>
      </c>
      <c r="J421" s="3">
        <f t="shared" si="55"/>
        <v>86.131</v>
      </c>
      <c r="K421" s="7">
        <v>40739</v>
      </c>
      <c r="L421">
        <v>11.2</v>
      </c>
      <c r="M421" s="12">
        <v>0</v>
      </c>
      <c r="N421" s="3">
        <f t="shared" si="56"/>
        <v>-4.6955999999999989</v>
      </c>
      <c r="O421" s="7">
        <v>40770</v>
      </c>
      <c r="P421">
        <v>10.5</v>
      </c>
      <c r="Q421" s="12">
        <v>0.01</v>
      </c>
      <c r="R421" s="3">
        <f t="shared" si="57"/>
        <v>-1.5300000000000018</v>
      </c>
      <c r="S421" s="7">
        <v>40801</v>
      </c>
      <c r="T421">
        <v>7.81</v>
      </c>
      <c r="U421" s="12">
        <v>0.1</v>
      </c>
      <c r="V421" s="3">
        <f t="shared" si="58"/>
        <v>12.307969999999999</v>
      </c>
      <c r="W421" s="7">
        <v>40831</v>
      </c>
      <c r="X421">
        <v>61.1</v>
      </c>
      <c r="Y421" s="12">
        <v>0.66</v>
      </c>
      <c r="Z421" s="3">
        <f t="shared" si="59"/>
        <v>172.58969999999999</v>
      </c>
      <c r="AA421" s="7">
        <v>40862</v>
      </c>
      <c r="AB421">
        <v>78</v>
      </c>
      <c r="AC421" s="12"/>
      <c r="AD421" s="3">
        <f t="shared" si="60"/>
        <v>125.97</v>
      </c>
      <c r="AE421" s="7">
        <v>40892</v>
      </c>
      <c r="AF421">
        <v>67.7</v>
      </c>
      <c r="AG421" s="12"/>
      <c r="AH421" s="3">
        <f t="shared" si="61"/>
        <v>109.33550000000001</v>
      </c>
    </row>
    <row r="422" spans="2:34" x14ac:dyDescent="0.35">
      <c r="B422">
        <f t="shared" si="62"/>
        <v>2011</v>
      </c>
      <c r="C422" s="7">
        <v>40679</v>
      </c>
      <c r="D422">
        <v>354</v>
      </c>
      <c r="E422" s="12">
        <v>1.38</v>
      </c>
      <c r="F422" s="3">
        <f t="shared" si="54"/>
        <v>682.29500000000007</v>
      </c>
      <c r="G422" s="7">
        <v>40710</v>
      </c>
      <c r="H422">
        <v>23.9</v>
      </c>
      <c r="I422" s="12">
        <v>0.04</v>
      </c>
      <c r="J422" s="3">
        <f t="shared" si="55"/>
        <v>20.450299999999995</v>
      </c>
      <c r="K422" s="7">
        <v>40740</v>
      </c>
      <c r="L422">
        <v>10.3</v>
      </c>
      <c r="M422" s="12">
        <v>0</v>
      </c>
      <c r="N422" s="3">
        <f t="shared" si="56"/>
        <v>-5.9888999999999974</v>
      </c>
      <c r="O422" s="7">
        <v>40771</v>
      </c>
      <c r="P422">
        <v>15.1</v>
      </c>
      <c r="Q422" s="12">
        <v>1.26</v>
      </c>
      <c r="R422" s="3">
        <f t="shared" si="57"/>
        <v>179.01769999999999</v>
      </c>
      <c r="S422" s="7">
        <v>40802</v>
      </c>
      <c r="T422">
        <v>8.68</v>
      </c>
      <c r="U422" s="12">
        <v>0.12</v>
      </c>
      <c r="V422" s="3">
        <f t="shared" si="58"/>
        <v>16.341160000000002</v>
      </c>
      <c r="W422" s="7">
        <v>40832</v>
      </c>
      <c r="X422">
        <v>71.8</v>
      </c>
      <c r="Y422" s="12">
        <v>0</v>
      </c>
      <c r="Z422" s="3">
        <f t="shared" si="59"/>
        <v>96.126599999999996</v>
      </c>
      <c r="AA422" s="7">
        <v>40863</v>
      </c>
      <c r="AB422">
        <v>63.5</v>
      </c>
      <c r="AC422" s="12"/>
      <c r="AD422" s="3">
        <f t="shared" si="60"/>
        <v>102.55249999999999</v>
      </c>
      <c r="AE422" s="7">
        <v>40893</v>
      </c>
      <c r="AF422">
        <v>92.8</v>
      </c>
      <c r="AG422" s="12"/>
      <c r="AH422" s="3">
        <f t="shared" si="61"/>
        <v>149.87199999999999</v>
      </c>
    </row>
    <row r="423" spans="2:34" x14ac:dyDescent="0.35">
      <c r="B423">
        <f t="shared" si="62"/>
        <v>2011</v>
      </c>
      <c r="C423" s="7">
        <v>40680</v>
      </c>
      <c r="D423">
        <v>395</v>
      </c>
      <c r="E423" s="12">
        <v>0.01</v>
      </c>
      <c r="F423" s="3">
        <f t="shared" si="54"/>
        <v>550.57650000000001</v>
      </c>
      <c r="G423" s="7">
        <v>40711</v>
      </c>
      <c r="H423">
        <v>21</v>
      </c>
      <c r="I423" s="12">
        <v>0</v>
      </c>
      <c r="J423" s="3">
        <f t="shared" si="55"/>
        <v>10.716999999999999</v>
      </c>
      <c r="K423" s="7">
        <v>40741</v>
      </c>
      <c r="L423">
        <v>9.99</v>
      </c>
      <c r="M423" s="12">
        <v>0</v>
      </c>
      <c r="N423" s="3">
        <f t="shared" si="56"/>
        <v>-6.4343699999999977</v>
      </c>
      <c r="O423" s="7">
        <v>40772</v>
      </c>
      <c r="P423">
        <v>22.6</v>
      </c>
      <c r="Q423" s="12">
        <v>0.02</v>
      </c>
      <c r="R423" s="3">
        <f t="shared" si="57"/>
        <v>17.249200000000005</v>
      </c>
      <c r="S423" s="7">
        <v>40803</v>
      </c>
      <c r="T423">
        <v>7.89</v>
      </c>
      <c r="U423" s="12">
        <v>0</v>
      </c>
      <c r="V423" s="3">
        <f t="shared" si="58"/>
        <v>-1.49207</v>
      </c>
      <c r="W423" s="7">
        <v>40833</v>
      </c>
      <c r="X423">
        <v>57.9</v>
      </c>
      <c r="Y423" s="12">
        <v>0.11</v>
      </c>
      <c r="Z423" s="3">
        <f t="shared" si="59"/>
        <v>91.458800000000011</v>
      </c>
      <c r="AA423" s="7">
        <v>40864</v>
      </c>
      <c r="AB423">
        <v>69.3</v>
      </c>
      <c r="AC423" s="12"/>
      <c r="AD423" s="3">
        <f t="shared" si="60"/>
        <v>111.9195</v>
      </c>
      <c r="AE423" s="7">
        <v>40894</v>
      </c>
      <c r="AF423">
        <v>90</v>
      </c>
      <c r="AG423" s="12"/>
      <c r="AH423" s="3">
        <f t="shared" si="61"/>
        <v>145.35</v>
      </c>
    </row>
    <row r="424" spans="2:34" x14ac:dyDescent="0.35">
      <c r="B424">
        <f t="shared" si="62"/>
        <v>2011</v>
      </c>
      <c r="C424" s="7">
        <v>40681</v>
      </c>
      <c r="D424">
        <v>290</v>
      </c>
      <c r="E424" s="12">
        <v>0.17</v>
      </c>
      <c r="F424" s="3">
        <f t="shared" si="54"/>
        <v>421.95550000000003</v>
      </c>
      <c r="G424" s="7">
        <v>40712</v>
      </c>
      <c r="H424">
        <v>19.100000000000001</v>
      </c>
      <c r="I424" s="12">
        <v>7.0000000000000007E-2</v>
      </c>
      <c r="J424" s="3">
        <f t="shared" si="55"/>
        <v>17.727200000000003</v>
      </c>
      <c r="K424" s="7">
        <v>40742</v>
      </c>
      <c r="L424">
        <v>9.59</v>
      </c>
      <c r="M424" s="12">
        <v>0</v>
      </c>
      <c r="N424" s="3">
        <f t="shared" si="56"/>
        <v>-7.0091699999999992</v>
      </c>
      <c r="O424" s="7">
        <v>40773</v>
      </c>
      <c r="P424">
        <v>19.7</v>
      </c>
      <c r="Q424" s="12">
        <v>0</v>
      </c>
      <c r="R424" s="3">
        <f t="shared" si="57"/>
        <v>10.2989</v>
      </c>
      <c r="S424" s="7">
        <v>40804</v>
      </c>
      <c r="T424">
        <v>7.11</v>
      </c>
      <c r="U424" s="12">
        <v>0</v>
      </c>
      <c r="V424" s="3">
        <f t="shared" si="58"/>
        <v>-2.6129299999999986</v>
      </c>
      <c r="W424" s="7">
        <v>40834</v>
      </c>
      <c r="X424">
        <v>43.3</v>
      </c>
      <c r="Y424" s="12">
        <v>0</v>
      </c>
      <c r="Z424" s="3">
        <f t="shared" si="59"/>
        <v>55.1721</v>
      </c>
      <c r="AA424" s="7">
        <v>40865</v>
      </c>
      <c r="AB424">
        <v>63.7</v>
      </c>
      <c r="AC424" s="12"/>
      <c r="AD424" s="3">
        <f t="shared" si="60"/>
        <v>102.8755</v>
      </c>
      <c r="AE424" s="7">
        <v>40895</v>
      </c>
      <c r="AF424">
        <v>72.599999999999994</v>
      </c>
      <c r="AG424" s="12"/>
      <c r="AH424" s="3">
        <f t="shared" si="61"/>
        <v>117.249</v>
      </c>
    </row>
    <row r="425" spans="2:34" x14ac:dyDescent="0.35">
      <c r="B425">
        <f t="shared" si="62"/>
        <v>2011</v>
      </c>
      <c r="C425" s="7">
        <v>40682</v>
      </c>
      <c r="D425">
        <v>221</v>
      </c>
      <c r="E425" s="12">
        <v>7.0000000000000007E-2</v>
      </c>
      <c r="F425" s="3">
        <f t="shared" si="54"/>
        <v>308.88749999999999</v>
      </c>
      <c r="G425" s="7">
        <v>40713</v>
      </c>
      <c r="H425">
        <v>18.2</v>
      </c>
      <c r="I425" s="12">
        <v>0</v>
      </c>
      <c r="J425" s="3">
        <f t="shared" si="55"/>
        <v>6.6934000000000005</v>
      </c>
      <c r="K425" s="7">
        <v>40743</v>
      </c>
      <c r="L425">
        <v>9.39</v>
      </c>
      <c r="M425" s="12">
        <v>0</v>
      </c>
      <c r="N425" s="3">
        <f t="shared" si="56"/>
        <v>-7.2965699999999973</v>
      </c>
      <c r="O425" s="7">
        <v>40774</v>
      </c>
      <c r="P425">
        <v>16.7</v>
      </c>
      <c r="Q425" s="12">
        <v>0</v>
      </c>
      <c r="R425" s="3">
        <f t="shared" si="57"/>
        <v>5.9878999999999998</v>
      </c>
      <c r="S425" s="7">
        <v>40805</v>
      </c>
      <c r="T425">
        <v>6.69</v>
      </c>
      <c r="U425" s="12">
        <v>0</v>
      </c>
      <c r="V425" s="3">
        <f t="shared" si="58"/>
        <v>-3.2164699999999993</v>
      </c>
      <c r="W425" s="7">
        <v>40835</v>
      </c>
      <c r="X425">
        <v>33.700000000000003</v>
      </c>
      <c r="Y425" s="12">
        <v>0</v>
      </c>
      <c r="Z425" s="3">
        <f t="shared" si="59"/>
        <v>41.376900000000006</v>
      </c>
      <c r="AA425" s="7">
        <v>40866</v>
      </c>
      <c r="AB425">
        <v>56.1</v>
      </c>
      <c r="AC425" s="12"/>
      <c r="AD425" s="3">
        <f t="shared" si="60"/>
        <v>90.601500000000001</v>
      </c>
      <c r="AE425" s="7">
        <v>40896</v>
      </c>
      <c r="AF425">
        <v>60.3</v>
      </c>
      <c r="AG425" s="12"/>
      <c r="AH425" s="3">
        <f t="shared" si="61"/>
        <v>97.384499999999989</v>
      </c>
    </row>
    <row r="426" spans="2:34" x14ac:dyDescent="0.35">
      <c r="B426">
        <f t="shared" si="62"/>
        <v>2011</v>
      </c>
      <c r="C426" s="7">
        <v>40683</v>
      </c>
      <c r="D426">
        <v>177</v>
      </c>
      <c r="E426" s="12">
        <v>0.08</v>
      </c>
      <c r="F426" s="3">
        <f t="shared" si="54"/>
        <v>247.05100000000002</v>
      </c>
      <c r="G426" s="7">
        <v>40714</v>
      </c>
      <c r="H426">
        <v>16</v>
      </c>
      <c r="I426" s="12">
        <v>0</v>
      </c>
      <c r="J426" s="3">
        <f t="shared" si="55"/>
        <v>3.532</v>
      </c>
      <c r="K426" s="7">
        <v>40744</v>
      </c>
      <c r="L426">
        <v>9.19</v>
      </c>
      <c r="M426" s="12">
        <v>0</v>
      </c>
      <c r="N426" s="3">
        <f t="shared" si="56"/>
        <v>-7.583969999999999</v>
      </c>
      <c r="O426" s="7">
        <v>40775</v>
      </c>
      <c r="P426">
        <v>14.2</v>
      </c>
      <c r="Q426" s="12">
        <v>0</v>
      </c>
      <c r="R426" s="3">
        <f t="shared" si="57"/>
        <v>2.3953999999999986</v>
      </c>
      <c r="S426" s="7">
        <v>40806</v>
      </c>
      <c r="T426">
        <v>6.25</v>
      </c>
      <c r="U426" s="12">
        <v>0.01</v>
      </c>
      <c r="V426" s="3">
        <f t="shared" si="58"/>
        <v>-2.4572499999999993</v>
      </c>
      <c r="W426" s="7">
        <v>40836</v>
      </c>
      <c r="X426">
        <v>62</v>
      </c>
      <c r="Y426" s="12">
        <v>1.26</v>
      </c>
      <c r="Z426" s="3">
        <f t="shared" si="59"/>
        <v>257.37300000000005</v>
      </c>
      <c r="AA426" s="7">
        <v>40867</v>
      </c>
      <c r="AB426">
        <v>50.5</v>
      </c>
      <c r="AC426" s="12"/>
      <c r="AD426" s="3">
        <f t="shared" si="60"/>
        <v>81.557500000000005</v>
      </c>
      <c r="AE426" s="7">
        <v>40897</v>
      </c>
      <c r="AF426">
        <v>51.8</v>
      </c>
      <c r="AG426" s="12"/>
      <c r="AH426" s="3">
        <f t="shared" si="61"/>
        <v>83.656999999999996</v>
      </c>
    </row>
    <row r="427" spans="2:34" x14ac:dyDescent="0.35">
      <c r="B427">
        <f t="shared" si="62"/>
        <v>2011</v>
      </c>
      <c r="C427" s="7">
        <v>40684</v>
      </c>
      <c r="D427">
        <v>155</v>
      </c>
      <c r="E427" s="12">
        <v>0</v>
      </c>
      <c r="F427" s="3">
        <f t="shared" si="54"/>
        <v>204.30500000000001</v>
      </c>
      <c r="G427" s="7">
        <v>40715</v>
      </c>
      <c r="H427">
        <v>14.6</v>
      </c>
      <c r="I427" s="12">
        <v>0</v>
      </c>
      <c r="J427" s="3">
        <f t="shared" si="55"/>
        <v>1.5201999999999991</v>
      </c>
      <c r="K427" s="7">
        <v>40745</v>
      </c>
      <c r="L427">
        <v>8.1300000000000008</v>
      </c>
      <c r="M427" s="12">
        <v>0</v>
      </c>
      <c r="N427" s="3">
        <f t="shared" si="56"/>
        <v>-9.1071899999999975</v>
      </c>
      <c r="O427" s="7">
        <v>40776</v>
      </c>
      <c r="P427">
        <v>12.5</v>
      </c>
      <c r="Q427" s="12">
        <v>0</v>
      </c>
      <c r="R427" s="3">
        <f t="shared" si="57"/>
        <v>-4.7499999999999432E-2</v>
      </c>
      <c r="S427" s="7">
        <v>40807</v>
      </c>
      <c r="T427">
        <v>6.19</v>
      </c>
      <c r="U427" s="12">
        <v>0</v>
      </c>
      <c r="V427" s="3">
        <f t="shared" si="58"/>
        <v>-3.9349699999999999</v>
      </c>
      <c r="W427" s="7">
        <v>40837</v>
      </c>
      <c r="X427">
        <v>83</v>
      </c>
      <c r="Y427" s="12">
        <v>0</v>
      </c>
      <c r="Z427" s="3">
        <f t="shared" si="59"/>
        <v>112.221</v>
      </c>
      <c r="AA427" s="7">
        <v>40868</v>
      </c>
      <c r="AB427">
        <v>47.7</v>
      </c>
      <c r="AC427" s="12"/>
      <c r="AD427" s="3">
        <f t="shared" si="60"/>
        <v>77.035499999999999</v>
      </c>
      <c r="AE427" s="7">
        <v>40898</v>
      </c>
      <c r="AF427">
        <v>46</v>
      </c>
      <c r="AG427" s="12"/>
      <c r="AH427" s="3">
        <f t="shared" si="61"/>
        <v>74.290000000000006</v>
      </c>
    </row>
    <row r="428" spans="2:34" x14ac:dyDescent="0.35">
      <c r="B428">
        <f t="shared" si="62"/>
        <v>2011</v>
      </c>
      <c r="C428" s="7">
        <v>40685</v>
      </c>
      <c r="D428">
        <v>132</v>
      </c>
      <c r="E428" s="12">
        <v>0</v>
      </c>
      <c r="F428" s="3">
        <f t="shared" si="54"/>
        <v>171.25399999999999</v>
      </c>
      <c r="G428" s="7">
        <v>40716</v>
      </c>
      <c r="H428">
        <v>11.9</v>
      </c>
      <c r="I428" s="12">
        <v>0</v>
      </c>
      <c r="J428" s="3">
        <f t="shared" si="55"/>
        <v>-2.3597000000000001</v>
      </c>
      <c r="K428" s="7">
        <v>40746</v>
      </c>
      <c r="L428">
        <v>8.01</v>
      </c>
      <c r="M428" s="12">
        <v>0</v>
      </c>
      <c r="N428" s="3">
        <f t="shared" si="56"/>
        <v>-9.2796299999999992</v>
      </c>
      <c r="O428" s="7">
        <v>40777</v>
      </c>
      <c r="P428">
        <v>21.6</v>
      </c>
      <c r="Q428" s="12">
        <v>1.21</v>
      </c>
      <c r="R428" s="3">
        <f t="shared" si="57"/>
        <v>181.4007</v>
      </c>
      <c r="S428" s="7">
        <v>40808</v>
      </c>
      <c r="T428">
        <v>7.33</v>
      </c>
      <c r="U428" s="12">
        <v>0.13</v>
      </c>
      <c r="V428" s="3">
        <f t="shared" si="58"/>
        <v>15.792710000000001</v>
      </c>
      <c r="W428" s="7">
        <v>40838</v>
      </c>
      <c r="X428">
        <v>69.8</v>
      </c>
      <c r="Y428" s="12">
        <v>0.01</v>
      </c>
      <c r="Z428" s="3">
        <f t="shared" si="59"/>
        <v>94.644099999999995</v>
      </c>
      <c r="AA428" s="7">
        <v>40869</v>
      </c>
      <c r="AB428">
        <v>42.9</v>
      </c>
      <c r="AC428" s="12"/>
      <c r="AD428" s="3">
        <f t="shared" si="60"/>
        <v>69.283500000000004</v>
      </c>
      <c r="AE428" s="7">
        <v>40899</v>
      </c>
      <c r="AF428">
        <v>62.6</v>
      </c>
      <c r="AG428" s="12"/>
      <c r="AH428" s="3">
        <f t="shared" si="61"/>
        <v>101.099</v>
      </c>
    </row>
    <row r="429" spans="2:34" x14ac:dyDescent="0.35">
      <c r="B429">
        <f t="shared" si="62"/>
        <v>2011</v>
      </c>
      <c r="C429" s="7">
        <v>40686</v>
      </c>
      <c r="D429">
        <v>112</v>
      </c>
      <c r="E429" s="12">
        <v>0.02</v>
      </c>
      <c r="F429" s="3">
        <f t="shared" si="54"/>
        <v>145.297</v>
      </c>
      <c r="G429" s="7">
        <v>40717</v>
      </c>
      <c r="H429">
        <v>8.89</v>
      </c>
      <c r="I429" s="12">
        <v>0</v>
      </c>
      <c r="J429" s="3">
        <f t="shared" si="55"/>
        <v>-6.6850699999999996</v>
      </c>
      <c r="K429" s="7">
        <v>40747</v>
      </c>
      <c r="L429">
        <v>8.34</v>
      </c>
      <c r="M429" s="12">
        <v>0</v>
      </c>
      <c r="N429" s="3">
        <f t="shared" si="56"/>
        <v>-8.805419999999998</v>
      </c>
      <c r="O429" s="7">
        <v>40778</v>
      </c>
      <c r="P429">
        <v>26.4</v>
      </c>
      <c r="Q429" s="12">
        <v>0</v>
      </c>
      <c r="R429" s="3">
        <f t="shared" si="57"/>
        <v>19.926799999999997</v>
      </c>
      <c r="S429" s="7">
        <v>40809</v>
      </c>
      <c r="T429">
        <v>9.84</v>
      </c>
      <c r="U429" s="12">
        <v>0.04</v>
      </c>
      <c r="V429" s="3">
        <f t="shared" si="58"/>
        <v>6.8760800000000009</v>
      </c>
      <c r="W429" s="7">
        <v>40839</v>
      </c>
      <c r="X429">
        <v>51.8</v>
      </c>
      <c r="Y429" s="12">
        <v>0</v>
      </c>
      <c r="Z429" s="3">
        <f t="shared" si="59"/>
        <v>67.386600000000001</v>
      </c>
      <c r="AA429" s="7">
        <v>40870</v>
      </c>
      <c r="AB429">
        <v>45.2</v>
      </c>
      <c r="AC429" s="12"/>
      <c r="AD429" s="3">
        <f t="shared" si="60"/>
        <v>72.998000000000005</v>
      </c>
      <c r="AE429" s="7">
        <v>40900</v>
      </c>
      <c r="AF429">
        <v>56.8</v>
      </c>
      <c r="AG429" s="12"/>
      <c r="AH429" s="3">
        <f t="shared" si="61"/>
        <v>91.731999999999999</v>
      </c>
    </row>
    <row r="430" spans="2:34" x14ac:dyDescent="0.35">
      <c r="B430">
        <f t="shared" si="62"/>
        <v>2011</v>
      </c>
      <c r="C430" s="7">
        <v>40687</v>
      </c>
      <c r="D430">
        <v>117</v>
      </c>
      <c r="E430" s="12">
        <v>0.7</v>
      </c>
      <c r="F430" s="3">
        <f t="shared" si="54"/>
        <v>247.10400000000001</v>
      </c>
      <c r="G430" s="7">
        <v>40718</v>
      </c>
      <c r="H430">
        <v>8.19</v>
      </c>
      <c r="I430" s="12">
        <v>0.01</v>
      </c>
      <c r="J430" s="3">
        <f t="shared" si="55"/>
        <v>-6.2994700000000021</v>
      </c>
      <c r="K430" s="7">
        <v>40748</v>
      </c>
      <c r="L430">
        <v>7.76</v>
      </c>
      <c r="M430" s="12">
        <v>0</v>
      </c>
      <c r="N430" s="3">
        <f t="shared" si="56"/>
        <v>-9.6388799999999986</v>
      </c>
      <c r="O430" s="7">
        <v>40779</v>
      </c>
      <c r="P430">
        <v>20.8</v>
      </c>
      <c r="Q430" s="12">
        <v>0</v>
      </c>
      <c r="R430" s="3">
        <f t="shared" si="57"/>
        <v>11.8796</v>
      </c>
      <c r="S430" s="7">
        <v>40810</v>
      </c>
      <c r="T430">
        <v>17.100000000000001</v>
      </c>
      <c r="U430" s="12">
        <v>0.77</v>
      </c>
      <c r="V430" s="3">
        <f t="shared" si="58"/>
        <v>118.8882</v>
      </c>
      <c r="W430" s="7">
        <v>40840</v>
      </c>
      <c r="X430">
        <v>39.799999999999997</v>
      </c>
      <c r="Y430" s="12">
        <v>0</v>
      </c>
      <c r="Z430" s="3">
        <f t="shared" si="59"/>
        <v>50.142600000000002</v>
      </c>
      <c r="AA430" s="7">
        <v>40871</v>
      </c>
      <c r="AB430">
        <v>45.7</v>
      </c>
      <c r="AC430" s="12"/>
      <c r="AD430" s="3">
        <f t="shared" si="60"/>
        <v>73.805500000000009</v>
      </c>
      <c r="AE430" s="7">
        <v>40901</v>
      </c>
      <c r="AF430">
        <v>50.6</v>
      </c>
      <c r="AG430" s="12"/>
      <c r="AH430" s="3">
        <f t="shared" si="61"/>
        <v>81.719000000000008</v>
      </c>
    </row>
    <row r="431" spans="2:34" x14ac:dyDescent="0.35">
      <c r="B431">
        <f t="shared" si="62"/>
        <v>2011</v>
      </c>
      <c r="C431" s="7">
        <v>40688</v>
      </c>
      <c r="D431">
        <v>118</v>
      </c>
      <c r="E431" s="12">
        <v>0</v>
      </c>
      <c r="F431" s="3">
        <f t="shared" si="54"/>
        <v>151.136</v>
      </c>
      <c r="G431" s="7">
        <v>40719</v>
      </c>
      <c r="H431">
        <v>12.4</v>
      </c>
      <c r="I431" s="12">
        <v>0.36</v>
      </c>
      <c r="J431" s="3">
        <f t="shared" si="55"/>
        <v>48.452799999999996</v>
      </c>
      <c r="K431" s="7">
        <v>40749</v>
      </c>
      <c r="L431">
        <v>7.25</v>
      </c>
      <c r="M431" s="12">
        <v>0</v>
      </c>
      <c r="N431" s="3">
        <f t="shared" si="56"/>
        <v>-10.371749999999999</v>
      </c>
      <c r="O431" s="7">
        <v>40780</v>
      </c>
      <c r="P431">
        <v>29.9</v>
      </c>
      <c r="Q431" s="12">
        <v>0.38</v>
      </c>
      <c r="R431" s="3">
        <f t="shared" si="57"/>
        <v>77.833300000000008</v>
      </c>
      <c r="S431" s="7">
        <v>40811</v>
      </c>
      <c r="T431">
        <v>18.600000000000001</v>
      </c>
      <c r="U431" s="12">
        <v>0.06</v>
      </c>
      <c r="V431" s="3">
        <f t="shared" si="58"/>
        <v>22.247200000000007</v>
      </c>
      <c r="W431" s="7">
        <v>40841</v>
      </c>
      <c r="X431">
        <v>35.5</v>
      </c>
      <c r="Y431" s="12">
        <v>0.23</v>
      </c>
      <c r="Z431" s="3">
        <f t="shared" si="59"/>
        <v>75.968000000000004</v>
      </c>
      <c r="AA431" s="7">
        <v>40872</v>
      </c>
      <c r="AB431">
        <v>42.2</v>
      </c>
      <c r="AC431" s="12"/>
      <c r="AD431" s="3">
        <f t="shared" si="60"/>
        <v>68.153000000000006</v>
      </c>
      <c r="AE431" s="7">
        <v>40902</v>
      </c>
      <c r="AF431">
        <v>45.1</v>
      </c>
      <c r="AG431" s="12"/>
      <c r="AH431" s="3">
        <f t="shared" si="61"/>
        <v>72.836500000000001</v>
      </c>
    </row>
    <row r="432" spans="2:34" x14ac:dyDescent="0.35">
      <c r="B432">
        <f t="shared" si="62"/>
        <v>2011</v>
      </c>
      <c r="C432" s="7">
        <v>40689</v>
      </c>
      <c r="D432">
        <v>103</v>
      </c>
      <c r="E432" s="12">
        <v>0</v>
      </c>
      <c r="F432" s="3">
        <f t="shared" si="54"/>
        <v>129.58099999999999</v>
      </c>
      <c r="G432" s="7">
        <v>40720</v>
      </c>
      <c r="H432">
        <v>18.600000000000001</v>
      </c>
      <c r="I432" s="12">
        <v>0.68</v>
      </c>
      <c r="J432" s="3">
        <f t="shared" si="55"/>
        <v>101.89020000000002</v>
      </c>
      <c r="K432" s="7">
        <v>40750</v>
      </c>
      <c r="L432">
        <v>7.29</v>
      </c>
      <c r="M432" s="12">
        <v>0.32</v>
      </c>
      <c r="N432" s="3">
        <f t="shared" si="56"/>
        <v>34.213729999999998</v>
      </c>
      <c r="O432" s="7">
        <v>40781</v>
      </c>
      <c r="P432">
        <v>52.2</v>
      </c>
      <c r="Q432" s="12">
        <v>0.98</v>
      </c>
      <c r="R432" s="3">
        <f t="shared" si="57"/>
        <v>193.36840000000001</v>
      </c>
      <c r="S432" s="7">
        <v>40812</v>
      </c>
      <c r="T432">
        <v>15.2</v>
      </c>
      <c r="U432" s="12">
        <v>0</v>
      </c>
      <c r="V432" s="3">
        <f t="shared" si="58"/>
        <v>9.0124000000000013</v>
      </c>
      <c r="W432" s="7">
        <v>40842</v>
      </c>
      <c r="X432">
        <v>32.700000000000003</v>
      </c>
      <c r="Y432" s="12">
        <v>0</v>
      </c>
      <c r="Z432" s="3">
        <f t="shared" si="59"/>
        <v>39.939900000000009</v>
      </c>
      <c r="AA432" s="7">
        <v>40873</v>
      </c>
      <c r="AB432">
        <v>43.4</v>
      </c>
      <c r="AC432" s="12"/>
      <c r="AD432" s="3">
        <f t="shared" si="60"/>
        <v>70.090999999999994</v>
      </c>
      <c r="AE432" s="7">
        <v>40903</v>
      </c>
      <c r="AF432">
        <v>40.9</v>
      </c>
      <c r="AG432" s="12"/>
      <c r="AH432" s="3">
        <f t="shared" si="61"/>
        <v>66.0535</v>
      </c>
    </row>
    <row r="433" spans="2:34" x14ac:dyDescent="0.35">
      <c r="B433">
        <f t="shared" si="62"/>
        <v>2011</v>
      </c>
      <c r="C433" s="7">
        <v>40690</v>
      </c>
      <c r="D433">
        <v>88.8</v>
      </c>
      <c r="E433" s="12">
        <v>0.01</v>
      </c>
      <c r="F433" s="3">
        <f t="shared" si="54"/>
        <v>110.5671</v>
      </c>
      <c r="G433" s="7">
        <v>40721</v>
      </c>
      <c r="H433">
        <v>19.600000000000001</v>
      </c>
      <c r="I433" s="12">
        <v>0</v>
      </c>
      <c r="J433" s="3">
        <f t="shared" si="55"/>
        <v>8.7052000000000014</v>
      </c>
      <c r="K433" s="7">
        <v>40751</v>
      </c>
      <c r="L433">
        <v>7.85</v>
      </c>
      <c r="M433" s="12">
        <v>0.04</v>
      </c>
      <c r="N433" s="3">
        <f t="shared" si="56"/>
        <v>-3.9435499999999992</v>
      </c>
      <c r="O433" s="7">
        <v>40782</v>
      </c>
      <c r="P433">
        <v>46.2</v>
      </c>
      <c r="Q433" s="12">
        <v>0</v>
      </c>
      <c r="R433" s="3">
        <f t="shared" si="57"/>
        <v>48.379400000000004</v>
      </c>
      <c r="S433" s="7">
        <v>40813</v>
      </c>
      <c r="T433">
        <v>12.6</v>
      </c>
      <c r="U433" s="12">
        <v>0</v>
      </c>
      <c r="V433" s="3">
        <f t="shared" si="58"/>
        <v>5.2762000000000011</v>
      </c>
      <c r="W433" s="7">
        <v>40843</v>
      </c>
      <c r="X433">
        <v>28.3</v>
      </c>
      <c r="Y433" s="12">
        <v>0</v>
      </c>
      <c r="Z433" s="3">
        <f t="shared" si="59"/>
        <v>33.617100000000008</v>
      </c>
      <c r="AA433" s="7">
        <v>40874</v>
      </c>
      <c r="AB433">
        <v>45.6</v>
      </c>
      <c r="AC433" s="12"/>
      <c r="AD433" s="3">
        <f t="shared" si="60"/>
        <v>73.644000000000005</v>
      </c>
      <c r="AE433" s="7">
        <v>40904</v>
      </c>
      <c r="AF433">
        <v>37.4</v>
      </c>
      <c r="AG433" s="12"/>
      <c r="AH433" s="3">
        <f t="shared" si="61"/>
        <v>60.400999999999996</v>
      </c>
    </row>
    <row r="434" spans="2:34" x14ac:dyDescent="0.35">
      <c r="B434">
        <f t="shared" si="62"/>
        <v>2011</v>
      </c>
      <c r="C434" s="7">
        <v>40691</v>
      </c>
      <c r="D434">
        <v>77.400000000000006</v>
      </c>
      <c r="E434" s="12">
        <v>0</v>
      </c>
      <c r="F434" s="3">
        <f t="shared" si="54"/>
        <v>92.793800000000005</v>
      </c>
      <c r="G434" s="7">
        <v>40722</v>
      </c>
      <c r="H434">
        <v>17.7</v>
      </c>
      <c r="I434" s="12">
        <v>0</v>
      </c>
      <c r="J434" s="3">
        <f t="shared" si="55"/>
        <v>5.9748999999999981</v>
      </c>
      <c r="K434" s="7">
        <v>40752</v>
      </c>
      <c r="L434">
        <v>7.33</v>
      </c>
      <c r="M434" s="12">
        <v>0.01</v>
      </c>
      <c r="N434" s="3">
        <f t="shared" si="56"/>
        <v>-8.8652899999999981</v>
      </c>
      <c r="O434" s="7">
        <v>40783</v>
      </c>
      <c r="P434">
        <v>98.6</v>
      </c>
      <c r="Q434" s="12">
        <v>1.47</v>
      </c>
      <c r="R434" s="3">
        <f t="shared" si="57"/>
        <v>328.2287</v>
      </c>
      <c r="S434" s="7">
        <v>40814</v>
      </c>
      <c r="T434">
        <v>10.7</v>
      </c>
      <c r="U434" s="12">
        <v>0</v>
      </c>
      <c r="V434" s="3">
        <f t="shared" si="58"/>
        <v>2.5458999999999996</v>
      </c>
      <c r="W434" s="7">
        <v>40844</v>
      </c>
      <c r="X434">
        <v>25.8</v>
      </c>
      <c r="Y434" s="12">
        <v>0</v>
      </c>
      <c r="Z434" s="3">
        <f t="shared" si="59"/>
        <v>30.024600000000003</v>
      </c>
      <c r="AA434" s="7">
        <v>40875</v>
      </c>
      <c r="AB434">
        <v>63.5</v>
      </c>
      <c r="AC434" s="12"/>
      <c r="AD434" s="3">
        <f t="shared" si="60"/>
        <v>102.55249999999999</v>
      </c>
      <c r="AE434" s="7">
        <v>40905</v>
      </c>
      <c r="AF434">
        <v>117</v>
      </c>
      <c r="AG434" s="12"/>
      <c r="AH434" s="3">
        <f t="shared" si="61"/>
        <v>188.95500000000001</v>
      </c>
    </row>
    <row r="435" spans="2:34" x14ac:dyDescent="0.35">
      <c r="B435">
        <f t="shared" si="62"/>
        <v>2011</v>
      </c>
      <c r="C435" s="7">
        <v>40692</v>
      </c>
      <c r="D435">
        <v>69.5</v>
      </c>
      <c r="E435" s="12">
        <v>0</v>
      </c>
      <c r="F435" s="3">
        <f t="shared" si="54"/>
        <v>81.441499999999991</v>
      </c>
      <c r="G435" s="7">
        <v>40723</v>
      </c>
      <c r="H435">
        <v>14.6</v>
      </c>
      <c r="I435" s="12">
        <v>0</v>
      </c>
      <c r="J435" s="3">
        <f t="shared" si="55"/>
        <v>1.5201999999999991</v>
      </c>
      <c r="K435" s="7">
        <v>40753</v>
      </c>
      <c r="L435">
        <v>6.68</v>
      </c>
      <c r="M435" s="12">
        <v>0</v>
      </c>
      <c r="N435" s="3">
        <f t="shared" si="56"/>
        <v>-11.19084</v>
      </c>
      <c r="O435" s="7">
        <v>40784</v>
      </c>
      <c r="P435">
        <v>158</v>
      </c>
      <c r="Q435" s="12">
        <v>0.11</v>
      </c>
      <c r="R435" s="3">
        <f t="shared" si="57"/>
        <v>224.34250000000003</v>
      </c>
      <c r="S435" s="7">
        <v>40815</v>
      </c>
      <c r="T435">
        <v>9.61</v>
      </c>
      <c r="U435" s="12">
        <v>0</v>
      </c>
      <c r="V435" s="3">
        <f t="shared" si="58"/>
        <v>0.97956999999999894</v>
      </c>
      <c r="W435" s="7">
        <v>40845</v>
      </c>
      <c r="X435">
        <v>22.7</v>
      </c>
      <c r="Y435" s="12">
        <v>0</v>
      </c>
      <c r="Z435" s="3">
        <f t="shared" si="59"/>
        <v>25.569900000000001</v>
      </c>
      <c r="AA435" s="7">
        <v>40876</v>
      </c>
      <c r="AB435">
        <v>89.4</v>
      </c>
      <c r="AC435" s="12"/>
      <c r="AD435" s="3">
        <f t="shared" si="60"/>
        <v>144.381</v>
      </c>
      <c r="AE435" s="7">
        <v>40906</v>
      </c>
      <c r="AF435">
        <v>162</v>
      </c>
      <c r="AG435" s="12"/>
      <c r="AH435" s="3">
        <f t="shared" si="61"/>
        <v>261.63</v>
      </c>
    </row>
    <row r="436" spans="2:34" x14ac:dyDescent="0.35">
      <c r="B436">
        <f t="shared" si="62"/>
        <v>2011</v>
      </c>
      <c r="C436" s="7">
        <v>40693</v>
      </c>
      <c r="D436">
        <v>72.8</v>
      </c>
      <c r="E436" s="12">
        <v>0.02</v>
      </c>
      <c r="F436" s="3">
        <f t="shared" si="54"/>
        <v>88.966600000000014</v>
      </c>
      <c r="G436" s="7">
        <v>40724</v>
      </c>
      <c r="H436">
        <v>14.1</v>
      </c>
      <c r="I436" s="12">
        <v>0</v>
      </c>
      <c r="J436" s="3">
        <f t="shared" si="55"/>
        <v>0.8017000000000003</v>
      </c>
      <c r="K436" s="7">
        <v>40754</v>
      </c>
      <c r="L436">
        <v>10.3</v>
      </c>
      <c r="M436" s="12">
        <v>0.32</v>
      </c>
      <c r="N436" s="3">
        <f t="shared" si="56"/>
        <v>38.539100000000005</v>
      </c>
      <c r="O436" s="7">
        <v>40785</v>
      </c>
      <c r="P436">
        <v>124</v>
      </c>
      <c r="Q436" s="12">
        <v>0</v>
      </c>
      <c r="R436" s="3">
        <f t="shared" si="57"/>
        <v>160.17800000000003</v>
      </c>
      <c r="S436" s="7">
        <v>40816</v>
      </c>
      <c r="T436">
        <v>9.48</v>
      </c>
      <c r="U436" s="12">
        <v>0.28999999999999998</v>
      </c>
      <c r="V436" s="3">
        <f t="shared" si="58"/>
        <v>41.146259999999998</v>
      </c>
      <c r="W436" s="7">
        <v>40846</v>
      </c>
      <c r="X436">
        <v>37.4</v>
      </c>
      <c r="Y436" s="12">
        <v>0.77</v>
      </c>
      <c r="Z436" s="3">
        <f t="shared" si="59"/>
        <v>153.83930000000001</v>
      </c>
      <c r="AA436" s="7">
        <v>40877</v>
      </c>
      <c r="AB436">
        <v>99.3</v>
      </c>
      <c r="AC436" s="12"/>
      <c r="AD436" s="3">
        <f t="shared" si="60"/>
        <v>160.36949999999999</v>
      </c>
      <c r="AE436" s="7">
        <v>40907</v>
      </c>
      <c r="AF436">
        <v>162</v>
      </c>
      <c r="AG436" s="12"/>
      <c r="AH436" s="3">
        <f t="shared" si="61"/>
        <v>261.63</v>
      </c>
    </row>
    <row r="437" spans="2:34" x14ac:dyDescent="0.35">
      <c r="B437">
        <f t="shared" si="62"/>
        <v>2011</v>
      </c>
      <c r="C437" s="7">
        <v>40694</v>
      </c>
      <c r="D437">
        <v>67.599999999999994</v>
      </c>
      <c r="E437" s="12">
        <v>0</v>
      </c>
      <c r="F437" s="3">
        <f t="shared" si="54"/>
        <v>78.711199999999991</v>
      </c>
      <c r="G437" s="6"/>
      <c r="J437" s="3" t="str">
        <f t="shared" si="55"/>
        <v/>
      </c>
      <c r="K437" s="7">
        <v>40755</v>
      </c>
      <c r="L437">
        <v>8.06</v>
      </c>
      <c r="M437" s="12">
        <v>0</v>
      </c>
      <c r="N437" s="3">
        <f t="shared" si="56"/>
        <v>-9.2077799999999979</v>
      </c>
      <c r="O437" s="7">
        <v>40786</v>
      </c>
      <c r="P437">
        <v>82.1</v>
      </c>
      <c r="Q437" s="12">
        <v>0</v>
      </c>
      <c r="R437" s="3">
        <f t="shared" si="57"/>
        <v>99.967699999999994</v>
      </c>
      <c r="S437" s="6"/>
      <c r="V437" s="3" t="str">
        <f t="shared" si="58"/>
        <v/>
      </c>
      <c r="W437" s="7">
        <v>40847</v>
      </c>
      <c r="X437">
        <v>49.1</v>
      </c>
      <c r="Y437" s="12">
        <v>0</v>
      </c>
      <c r="Z437" s="3">
        <f t="shared" si="59"/>
        <v>63.506700000000009</v>
      </c>
      <c r="AA437" s="6"/>
      <c r="AD437" s="3" t="str">
        <f t="shared" si="60"/>
        <v/>
      </c>
      <c r="AE437" s="7">
        <v>40908</v>
      </c>
      <c r="AF437">
        <v>100</v>
      </c>
      <c r="AG437" s="12"/>
      <c r="AH437" s="3">
        <f t="shared" si="61"/>
        <v>161.5</v>
      </c>
    </row>
    <row r="438" spans="2:34" x14ac:dyDescent="0.35">
      <c r="B438">
        <f t="shared" si="62"/>
        <v>2012</v>
      </c>
      <c r="C438" s="7">
        <v>41030</v>
      </c>
      <c r="D438">
        <v>110</v>
      </c>
      <c r="E438" s="12">
        <v>0.26</v>
      </c>
      <c r="F438" s="3">
        <f t="shared" si="54"/>
        <v>175.81899999999999</v>
      </c>
      <c r="G438" s="7">
        <v>41061</v>
      </c>
      <c r="H438">
        <v>65.8</v>
      </c>
      <c r="I438" s="12">
        <v>0.02</v>
      </c>
      <c r="J438" s="3">
        <f t="shared" si="55"/>
        <v>77.877599999999987</v>
      </c>
      <c r="K438" s="7">
        <v>41091</v>
      </c>
      <c r="L438">
        <v>38.700000000000003</v>
      </c>
      <c r="M438" s="12">
        <v>0</v>
      </c>
      <c r="N438" s="3">
        <f t="shared" si="56"/>
        <v>34.821900000000007</v>
      </c>
      <c r="O438" s="7">
        <v>41122</v>
      </c>
      <c r="P438">
        <v>12</v>
      </c>
      <c r="Q438" s="12">
        <v>1.04</v>
      </c>
      <c r="R438" s="3">
        <f t="shared" si="57"/>
        <v>143.95000000000002</v>
      </c>
      <c r="S438" s="7">
        <v>41153</v>
      </c>
      <c r="T438">
        <v>5.81</v>
      </c>
      <c r="U438" s="12">
        <v>0</v>
      </c>
      <c r="V438" s="3">
        <f t="shared" si="58"/>
        <v>-4.4810300000000005</v>
      </c>
      <c r="W438" s="7">
        <v>41183</v>
      </c>
      <c r="X438">
        <v>78.3</v>
      </c>
      <c r="Y438" s="12">
        <v>0.19</v>
      </c>
      <c r="Z438" s="3">
        <f t="shared" si="59"/>
        <v>131.90559999999999</v>
      </c>
      <c r="AA438" s="7">
        <v>41214</v>
      </c>
      <c r="AB438">
        <v>452</v>
      </c>
      <c r="AC438" s="12"/>
      <c r="AD438" s="3">
        <f t="shared" si="60"/>
        <v>729.98</v>
      </c>
      <c r="AE438" s="7">
        <v>41244</v>
      </c>
      <c r="AF438">
        <v>35.6</v>
      </c>
      <c r="AG438" s="12"/>
      <c r="AH438" s="3">
        <f t="shared" si="61"/>
        <v>57.494</v>
      </c>
    </row>
    <row r="439" spans="2:34" x14ac:dyDescent="0.35">
      <c r="B439">
        <f t="shared" si="62"/>
        <v>2012</v>
      </c>
      <c r="C439" s="7">
        <v>41031</v>
      </c>
      <c r="D439">
        <v>98.6</v>
      </c>
      <c r="E439" s="12">
        <v>7.0000000000000007E-2</v>
      </c>
      <c r="F439" s="3">
        <f t="shared" si="54"/>
        <v>132.99869999999999</v>
      </c>
      <c r="G439" s="7">
        <v>41062</v>
      </c>
      <c r="H439">
        <v>59.3</v>
      </c>
      <c r="I439" s="12">
        <v>0</v>
      </c>
      <c r="J439" s="3">
        <f t="shared" si="55"/>
        <v>65.754099999999994</v>
      </c>
      <c r="K439" s="7">
        <v>41092</v>
      </c>
      <c r="L439">
        <v>30.7</v>
      </c>
      <c r="M439" s="12">
        <v>0.23</v>
      </c>
      <c r="N439" s="3">
        <f t="shared" si="56"/>
        <v>55.330400000000004</v>
      </c>
      <c r="O439" s="7">
        <v>41123</v>
      </c>
      <c r="P439">
        <v>19.3</v>
      </c>
      <c r="Q439" s="12">
        <v>0.01</v>
      </c>
      <c r="R439" s="3">
        <f t="shared" si="57"/>
        <v>11.115600000000001</v>
      </c>
      <c r="S439" s="7">
        <v>41154</v>
      </c>
      <c r="T439">
        <v>5.41</v>
      </c>
      <c r="U439" s="12">
        <v>0.05</v>
      </c>
      <c r="V439" s="3">
        <f t="shared" si="58"/>
        <v>1.9016700000000002</v>
      </c>
      <c r="W439" s="7">
        <v>41184</v>
      </c>
      <c r="X439">
        <v>71.900000000000006</v>
      </c>
      <c r="Y439" s="12">
        <v>0</v>
      </c>
      <c r="Z439" s="3">
        <f t="shared" si="59"/>
        <v>96.27030000000002</v>
      </c>
      <c r="AA439" s="7">
        <v>41215</v>
      </c>
      <c r="AB439">
        <v>282</v>
      </c>
      <c r="AC439" s="12"/>
      <c r="AD439" s="3">
        <f t="shared" si="60"/>
        <v>455.43</v>
      </c>
      <c r="AE439" s="7">
        <v>41245</v>
      </c>
      <c r="AF439">
        <v>33</v>
      </c>
      <c r="AG439" s="12"/>
      <c r="AH439" s="3">
        <f t="shared" si="61"/>
        <v>53.295000000000002</v>
      </c>
    </row>
    <row r="440" spans="2:34" x14ac:dyDescent="0.35">
      <c r="B440">
        <f t="shared" si="62"/>
        <v>2012</v>
      </c>
      <c r="C440" s="7">
        <v>41032</v>
      </c>
      <c r="D440">
        <v>88.4</v>
      </c>
      <c r="E440" s="12">
        <v>0</v>
      </c>
      <c r="F440" s="3">
        <f t="shared" si="54"/>
        <v>108.60080000000002</v>
      </c>
      <c r="G440" s="7">
        <v>41063</v>
      </c>
      <c r="H440">
        <v>51.5</v>
      </c>
      <c r="I440" s="12">
        <v>0.22</v>
      </c>
      <c r="J440" s="3">
        <f t="shared" si="55"/>
        <v>85.158500000000004</v>
      </c>
      <c r="K440" s="7">
        <v>41093</v>
      </c>
      <c r="L440">
        <v>24.9</v>
      </c>
      <c r="M440" s="12">
        <v>0.08</v>
      </c>
      <c r="N440" s="3">
        <f t="shared" si="56"/>
        <v>26.1233</v>
      </c>
      <c r="O440" s="7">
        <v>41124</v>
      </c>
      <c r="P440">
        <v>14.5</v>
      </c>
      <c r="Q440" s="12">
        <v>0</v>
      </c>
      <c r="R440" s="3">
        <f t="shared" si="57"/>
        <v>2.8264999999999993</v>
      </c>
      <c r="S440" s="7">
        <v>41155</v>
      </c>
      <c r="T440">
        <v>4.84</v>
      </c>
      <c r="U440" s="12">
        <v>0.02</v>
      </c>
      <c r="V440" s="3">
        <f t="shared" si="58"/>
        <v>-3.0919200000000004</v>
      </c>
      <c r="W440" s="7">
        <v>41185</v>
      </c>
      <c r="X440">
        <v>56.6</v>
      </c>
      <c r="Y440" s="12">
        <v>0</v>
      </c>
      <c r="Z440" s="3">
        <f t="shared" si="59"/>
        <v>74.284200000000013</v>
      </c>
      <c r="AA440" s="7">
        <v>41216</v>
      </c>
      <c r="AB440">
        <v>192</v>
      </c>
      <c r="AC440" s="12"/>
      <c r="AD440" s="3">
        <f t="shared" si="60"/>
        <v>310.08</v>
      </c>
      <c r="AE440" s="7">
        <v>41246</v>
      </c>
      <c r="AF440">
        <v>44.4</v>
      </c>
      <c r="AG440" s="12"/>
      <c r="AH440" s="3">
        <f t="shared" si="61"/>
        <v>71.706000000000003</v>
      </c>
    </row>
    <row r="441" spans="2:34" x14ac:dyDescent="0.35">
      <c r="B441">
        <f t="shared" si="62"/>
        <v>2012</v>
      </c>
      <c r="C441" s="7">
        <v>41033</v>
      </c>
      <c r="D441">
        <v>80</v>
      </c>
      <c r="E441" s="12">
        <v>0.12</v>
      </c>
      <c r="F441" s="3">
        <f t="shared" si="54"/>
        <v>113.22800000000001</v>
      </c>
      <c r="G441" s="7">
        <v>41064</v>
      </c>
      <c r="H441">
        <v>70</v>
      </c>
      <c r="I441" s="12">
        <v>1.62</v>
      </c>
      <c r="J441" s="3">
        <f t="shared" si="55"/>
        <v>306.553</v>
      </c>
      <c r="K441" s="7">
        <v>41094</v>
      </c>
      <c r="L441">
        <v>21.4</v>
      </c>
      <c r="M441" s="12">
        <v>0</v>
      </c>
      <c r="N441" s="3">
        <f t="shared" si="56"/>
        <v>9.9618000000000002</v>
      </c>
      <c r="O441" s="7">
        <v>41125</v>
      </c>
      <c r="P441">
        <v>11.6</v>
      </c>
      <c r="Q441" s="12">
        <v>0</v>
      </c>
      <c r="R441" s="3">
        <f t="shared" si="57"/>
        <v>-1.3408000000000015</v>
      </c>
      <c r="S441" s="7">
        <v>41156</v>
      </c>
      <c r="T441">
        <v>4.7</v>
      </c>
      <c r="U441" s="12">
        <v>0</v>
      </c>
      <c r="V441" s="3">
        <f t="shared" si="58"/>
        <v>-6.0760999999999994</v>
      </c>
      <c r="W441" s="7">
        <v>41186</v>
      </c>
      <c r="X441">
        <v>42.4</v>
      </c>
      <c r="Y441" s="12">
        <v>0</v>
      </c>
      <c r="Z441" s="3">
        <f t="shared" si="59"/>
        <v>53.878800000000005</v>
      </c>
      <c r="AA441" s="7">
        <v>41217</v>
      </c>
      <c r="AB441">
        <v>147</v>
      </c>
      <c r="AC441" s="12"/>
      <c r="AD441" s="3">
        <f t="shared" si="60"/>
        <v>237.405</v>
      </c>
      <c r="AE441" s="7">
        <v>41247</v>
      </c>
      <c r="AF441">
        <v>43.7</v>
      </c>
      <c r="AG441" s="12"/>
      <c r="AH441" s="3">
        <f t="shared" si="61"/>
        <v>70.575500000000005</v>
      </c>
    </row>
    <row r="442" spans="2:34" x14ac:dyDescent="0.35">
      <c r="B442">
        <f t="shared" si="62"/>
        <v>2012</v>
      </c>
      <c r="C442" s="7">
        <v>41034</v>
      </c>
      <c r="D442">
        <v>75.3</v>
      </c>
      <c r="E442" s="12">
        <v>0.11</v>
      </c>
      <c r="F442" s="3">
        <f t="shared" si="54"/>
        <v>105.08260000000001</v>
      </c>
      <c r="G442" s="7">
        <v>41065</v>
      </c>
      <c r="H442">
        <v>71.3</v>
      </c>
      <c r="I442" s="12">
        <v>0.05</v>
      </c>
      <c r="J442" s="3">
        <f t="shared" si="55"/>
        <v>89.95559999999999</v>
      </c>
      <c r="K442" s="7">
        <v>41095</v>
      </c>
      <c r="L442">
        <v>25.9</v>
      </c>
      <c r="M442" s="12">
        <v>0.37</v>
      </c>
      <c r="N442" s="3">
        <f t="shared" si="56"/>
        <v>67.913800000000009</v>
      </c>
      <c r="O442" s="7">
        <v>41126</v>
      </c>
      <c r="P442">
        <v>10.1</v>
      </c>
      <c r="Q442" s="12">
        <v>0</v>
      </c>
      <c r="R442" s="3">
        <f t="shared" si="57"/>
        <v>-3.4963000000000015</v>
      </c>
      <c r="S442" s="7">
        <v>41157</v>
      </c>
      <c r="T442">
        <v>50.8</v>
      </c>
      <c r="U442" s="12">
        <v>2.4700000000000002</v>
      </c>
      <c r="V442" s="3">
        <f t="shared" si="58"/>
        <v>403.87009999999998</v>
      </c>
      <c r="W442" s="7">
        <v>41187</v>
      </c>
      <c r="X442">
        <v>41</v>
      </c>
      <c r="Y442" s="12">
        <v>0.54</v>
      </c>
      <c r="Z442" s="3">
        <f t="shared" si="59"/>
        <v>127.00800000000001</v>
      </c>
      <c r="AA442" s="7">
        <v>41218</v>
      </c>
      <c r="AB442">
        <v>118</v>
      </c>
      <c r="AC442" s="12"/>
      <c r="AD442" s="3">
        <f t="shared" si="60"/>
        <v>190.57</v>
      </c>
      <c r="AE442" s="7">
        <v>41248</v>
      </c>
      <c r="AF442">
        <v>46.8</v>
      </c>
      <c r="AG442" s="12"/>
      <c r="AH442" s="3">
        <f t="shared" si="61"/>
        <v>75.581999999999994</v>
      </c>
    </row>
    <row r="443" spans="2:34" x14ac:dyDescent="0.35">
      <c r="B443">
        <f t="shared" si="62"/>
        <v>2012</v>
      </c>
      <c r="C443" s="7">
        <v>41035</v>
      </c>
      <c r="D443">
        <v>69.099999999999994</v>
      </c>
      <c r="E443" s="12">
        <v>0</v>
      </c>
      <c r="F443" s="3">
        <f t="shared" si="54"/>
        <v>80.866700000000009</v>
      </c>
      <c r="G443" s="7">
        <v>41066</v>
      </c>
      <c r="H443">
        <v>64.400000000000006</v>
      </c>
      <c r="I443" s="12">
        <v>0.01</v>
      </c>
      <c r="J443" s="3">
        <f t="shared" si="55"/>
        <v>74.474300000000014</v>
      </c>
      <c r="K443" s="7">
        <v>41096</v>
      </c>
      <c r="L443">
        <v>19.7</v>
      </c>
      <c r="M443" s="12">
        <v>0</v>
      </c>
      <c r="N443" s="3">
        <f t="shared" si="56"/>
        <v>7.5189000000000021</v>
      </c>
      <c r="O443" s="7">
        <v>41127</v>
      </c>
      <c r="P443">
        <v>9.27</v>
      </c>
      <c r="Q443" s="12">
        <v>0.13</v>
      </c>
      <c r="R443" s="3">
        <f t="shared" si="57"/>
        <v>13.40049</v>
      </c>
      <c r="S443" s="7">
        <v>41158</v>
      </c>
      <c r="T443">
        <v>59.8</v>
      </c>
      <c r="U443" s="12">
        <v>0.06</v>
      </c>
      <c r="V443" s="3">
        <f t="shared" si="58"/>
        <v>81.451599999999999</v>
      </c>
      <c r="W443" s="7">
        <v>41188</v>
      </c>
      <c r="X443">
        <v>34.799999999999997</v>
      </c>
      <c r="Y443" s="12">
        <v>0.01</v>
      </c>
      <c r="Z443" s="3">
        <f t="shared" si="59"/>
        <v>44.3491</v>
      </c>
      <c r="AA443" s="7">
        <v>41219</v>
      </c>
      <c r="AB443">
        <v>99.1</v>
      </c>
      <c r="AC443" s="12"/>
      <c r="AD443" s="3">
        <f t="shared" si="60"/>
        <v>160.04649999999998</v>
      </c>
      <c r="AE443" s="7">
        <v>41249</v>
      </c>
      <c r="AF443">
        <v>48.2</v>
      </c>
      <c r="AG443" s="12"/>
      <c r="AH443" s="3">
        <f t="shared" si="61"/>
        <v>77.843000000000004</v>
      </c>
    </row>
    <row r="444" spans="2:34" x14ac:dyDescent="0.35">
      <c r="B444">
        <f t="shared" si="62"/>
        <v>2012</v>
      </c>
      <c r="C444" s="7">
        <v>41036</v>
      </c>
      <c r="D444">
        <v>61.7</v>
      </c>
      <c r="E444" s="12">
        <v>0</v>
      </c>
      <c r="F444" s="3">
        <f t="shared" si="54"/>
        <v>70.232900000000001</v>
      </c>
      <c r="G444" s="7">
        <v>41067</v>
      </c>
      <c r="H444">
        <v>53.7</v>
      </c>
      <c r="I444" s="12">
        <v>0.06</v>
      </c>
      <c r="J444" s="3">
        <f t="shared" si="55"/>
        <v>66.055900000000008</v>
      </c>
      <c r="K444" s="7">
        <v>41097</v>
      </c>
      <c r="L444">
        <v>16.8</v>
      </c>
      <c r="M444" s="12">
        <v>0.09</v>
      </c>
      <c r="N444" s="3">
        <f t="shared" si="56"/>
        <v>15.8751</v>
      </c>
      <c r="O444" s="7">
        <v>41128</v>
      </c>
      <c r="P444">
        <v>8.24</v>
      </c>
      <c r="Q444" s="12">
        <v>0</v>
      </c>
      <c r="R444" s="3">
        <f t="shared" si="57"/>
        <v>-6.1691200000000013</v>
      </c>
      <c r="S444" s="7">
        <v>41159</v>
      </c>
      <c r="T444">
        <v>56</v>
      </c>
      <c r="U444" s="12">
        <v>1.4999999999999999E-2</v>
      </c>
      <c r="V444" s="3">
        <f t="shared" si="58"/>
        <v>69.729250000000008</v>
      </c>
      <c r="W444" s="7">
        <v>41189</v>
      </c>
      <c r="X444">
        <v>38.299999999999997</v>
      </c>
      <c r="Y444" s="12">
        <v>0.49</v>
      </c>
      <c r="Z444" s="3">
        <f t="shared" si="59"/>
        <v>116.17059999999999</v>
      </c>
      <c r="AA444" s="7">
        <v>41220</v>
      </c>
      <c r="AB444">
        <v>85.5</v>
      </c>
      <c r="AC444" s="12"/>
      <c r="AD444" s="3">
        <f t="shared" si="60"/>
        <v>138.08250000000001</v>
      </c>
      <c r="AE444" s="7">
        <v>41250</v>
      </c>
      <c r="AF444">
        <v>42.9</v>
      </c>
      <c r="AG444" s="12"/>
      <c r="AH444" s="3">
        <f t="shared" si="61"/>
        <v>69.283500000000004</v>
      </c>
    </row>
    <row r="445" spans="2:34" x14ac:dyDescent="0.35">
      <c r="B445">
        <f t="shared" si="62"/>
        <v>2012</v>
      </c>
      <c r="C445" s="7">
        <v>41037</v>
      </c>
      <c r="D445">
        <v>56.5</v>
      </c>
      <c r="E445" s="12">
        <v>0.15</v>
      </c>
      <c r="F445" s="3">
        <f t="shared" si="54"/>
        <v>83.632999999999996</v>
      </c>
      <c r="G445" s="7">
        <v>41068</v>
      </c>
      <c r="H445">
        <v>45.4</v>
      </c>
      <c r="I445" s="12">
        <v>0</v>
      </c>
      <c r="J445" s="3">
        <f t="shared" si="55"/>
        <v>45.779800000000002</v>
      </c>
      <c r="K445" s="7">
        <v>41098</v>
      </c>
      <c r="L445">
        <v>15.3</v>
      </c>
      <c r="M445" s="12">
        <v>0</v>
      </c>
      <c r="N445" s="3">
        <f t="shared" si="56"/>
        <v>1.1961000000000013</v>
      </c>
      <c r="O445" s="7">
        <v>41129</v>
      </c>
      <c r="P445">
        <v>6.76</v>
      </c>
      <c r="Q445" s="12">
        <v>0</v>
      </c>
      <c r="R445" s="3">
        <f t="shared" si="57"/>
        <v>-8.2958800000000021</v>
      </c>
      <c r="S445" s="7">
        <v>41160</v>
      </c>
      <c r="T445">
        <v>41</v>
      </c>
      <c r="U445" s="12">
        <v>0.02</v>
      </c>
      <c r="V445" s="3">
        <f t="shared" si="58"/>
        <v>48.870000000000005</v>
      </c>
      <c r="W445" s="7">
        <v>41190</v>
      </c>
      <c r="X445">
        <v>41.6</v>
      </c>
      <c r="Y445" s="12">
        <v>0.45</v>
      </c>
      <c r="Z445" s="3">
        <f t="shared" si="59"/>
        <v>115.3467</v>
      </c>
      <c r="AA445" s="7">
        <v>41221</v>
      </c>
      <c r="AB445">
        <v>114</v>
      </c>
      <c r="AC445" s="12"/>
      <c r="AD445" s="3">
        <f t="shared" si="60"/>
        <v>184.10999999999999</v>
      </c>
      <c r="AE445" s="7">
        <v>41251</v>
      </c>
      <c r="AF445">
        <v>44.4</v>
      </c>
      <c r="AG445" s="12"/>
      <c r="AH445" s="3">
        <f t="shared" si="61"/>
        <v>71.706000000000003</v>
      </c>
    </row>
    <row r="446" spans="2:34" x14ac:dyDescent="0.35">
      <c r="B446">
        <f t="shared" si="62"/>
        <v>2012</v>
      </c>
      <c r="C446" s="7">
        <v>41038</v>
      </c>
      <c r="D446">
        <v>66</v>
      </c>
      <c r="E446" s="12">
        <v>0.51</v>
      </c>
      <c r="F446" s="3">
        <f t="shared" si="54"/>
        <v>147.37850000000003</v>
      </c>
      <c r="G446" s="7">
        <v>41069</v>
      </c>
      <c r="H446">
        <v>39.9</v>
      </c>
      <c r="I446" s="12">
        <v>0.11</v>
      </c>
      <c r="J446" s="3">
        <f t="shared" si="55"/>
        <v>53.1828</v>
      </c>
      <c r="K446" s="7">
        <v>41099</v>
      </c>
      <c r="L446">
        <v>13.7</v>
      </c>
      <c r="M446" s="12">
        <v>0</v>
      </c>
      <c r="N446" s="3">
        <f t="shared" si="56"/>
        <v>-1.1030999999999977</v>
      </c>
      <c r="O446" s="7">
        <v>41130</v>
      </c>
      <c r="P446">
        <v>6.3</v>
      </c>
      <c r="Q446" s="12">
        <v>0</v>
      </c>
      <c r="R446" s="3">
        <f t="shared" si="57"/>
        <v>-8.956900000000001</v>
      </c>
      <c r="S446" s="7">
        <v>41161</v>
      </c>
      <c r="T446">
        <v>40.6</v>
      </c>
      <c r="U446" s="12">
        <v>0.03</v>
      </c>
      <c r="V446" s="3">
        <f t="shared" si="58"/>
        <v>49.686700000000009</v>
      </c>
      <c r="W446" s="7">
        <v>41191</v>
      </c>
      <c r="X446">
        <v>38.1</v>
      </c>
      <c r="Y446" s="12">
        <v>0</v>
      </c>
      <c r="Z446" s="3">
        <f t="shared" si="59"/>
        <v>47.699700000000007</v>
      </c>
      <c r="AA446" s="7">
        <v>41222</v>
      </c>
      <c r="AB446">
        <v>248</v>
      </c>
      <c r="AC446" s="12"/>
      <c r="AD446" s="3">
        <f t="shared" si="60"/>
        <v>400.52</v>
      </c>
      <c r="AE446" s="7">
        <v>41252</v>
      </c>
      <c r="AF446">
        <v>49.9</v>
      </c>
      <c r="AG446" s="12"/>
      <c r="AH446" s="3">
        <f t="shared" si="61"/>
        <v>80.588499999999996</v>
      </c>
    </row>
    <row r="447" spans="2:34" x14ac:dyDescent="0.35">
      <c r="B447">
        <f t="shared" si="62"/>
        <v>2012</v>
      </c>
      <c r="C447" s="7">
        <v>41039</v>
      </c>
      <c r="D447">
        <v>169</v>
      </c>
      <c r="E447" s="12">
        <v>2.04</v>
      </c>
      <c r="F447" s="3">
        <f t="shared" si="54"/>
        <v>508.28900000000004</v>
      </c>
      <c r="G447" s="7">
        <v>41070</v>
      </c>
      <c r="H447">
        <v>35.1</v>
      </c>
      <c r="I447" s="12">
        <v>0</v>
      </c>
      <c r="J447" s="3">
        <f t="shared" si="55"/>
        <v>30.978700000000003</v>
      </c>
      <c r="K447" s="7">
        <v>41100</v>
      </c>
      <c r="L447">
        <v>12.7</v>
      </c>
      <c r="M447" s="12">
        <v>0</v>
      </c>
      <c r="N447" s="3">
        <f t="shared" si="56"/>
        <v>-2.5400999999999989</v>
      </c>
      <c r="O447" s="7">
        <v>41131</v>
      </c>
      <c r="P447">
        <v>5.74</v>
      </c>
      <c r="Q447" s="12">
        <v>0</v>
      </c>
      <c r="R447" s="3">
        <f t="shared" si="57"/>
        <v>-9.7616200000000006</v>
      </c>
      <c r="S447" s="7">
        <v>41162</v>
      </c>
      <c r="T447">
        <v>29.6</v>
      </c>
      <c r="U447" s="12">
        <v>0</v>
      </c>
      <c r="V447" s="3">
        <f t="shared" si="58"/>
        <v>29.705200000000005</v>
      </c>
      <c r="W447" s="7">
        <v>41192</v>
      </c>
      <c r="X447">
        <v>34.700000000000003</v>
      </c>
      <c r="Y447" s="12">
        <v>0</v>
      </c>
      <c r="Z447" s="3">
        <f t="shared" si="59"/>
        <v>42.813900000000011</v>
      </c>
      <c r="AA447" s="7">
        <v>41223</v>
      </c>
      <c r="AB447">
        <v>256</v>
      </c>
      <c r="AC447" s="12"/>
      <c r="AD447" s="3">
        <f t="shared" si="60"/>
        <v>413.44</v>
      </c>
      <c r="AE447" s="7">
        <v>41253</v>
      </c>
      <c r="AF447">
        <v>50</v>
      </c>
      <c r="AG447" s="12"/>
      <c r="AH447" s="3">
        <f t="shared" si="61"/>
        <v>80.75</v>
      </c>
    </row>
    <row r="448" spans="2:34" x14ac:dyDescent="0.35">
      <c r="B448">
        <f t="shared" si="62"/>
        <v>2012</v>
      </c>
      <c r="C448" s="7">
        <v>41040</v>
      </c>
      <c r="D448">
        <v>336</v>
      </c>
      <c r="E448" s="12">
        <v>0</v>
      </c>
      <c r="F448" s="3">
        <f t="shared" si="54"/>
        <v>464.40199999999999</v>
      </c>
      <c r="G448" s="7">
        <v>41071</v>
      </c>
      <c r="H448">
        <v>31.3</v>
      </c>
      <c r="I448" s="12">
        <v>0</v>
      </c>
      <c r="J448" s="3">
        <f t="shared" si="55"/>
        <v>25.518100000000004</v>
      </c>
      <c r="K448" s="7">
        <v>41101</v>
      </c>
      <c r="L448">
        <v>12</v>
      </c>
      <c r="M448" s="12">
        <v>0</v>
      </c>
      <c r="N448" s="3">
        <f t="shared" si="56"/>
        <v>-3.5459999999999994</v>
      </c>
      <c r="O448" s="7">
        <v>41132</v>
      </c>
      <c r="P448">
        <v>5.9</v>
      </c>
      <c r="Q448" s="12">
        <v>0.17</v>
      </c>
      <c r="R448" s="3">
        <f t="shared" si="57"/>
        <v>14.123800000000003</v>
      </c>
      <c r="S448" s="7">
        <v>41163</v>
      </c>
      <c r="T448">
        <v>21.9</v>
      </c>
      <c r="U448" s="12">
        <v>0</v>
      </c>
      <c r="V448" s="3">
        <f t="shared" si="58"/>
        <v>18.640299999999996</v>
      </c>
      <c r="W448" s="7">
        <v>41193</v>
      </c>
      <c r="X448">
        <v>56.8</v>
      </c>
      <c r="Y448" s="12">
        <v>0.71</v>
      </c>
      <c r="Z448" s="3">
        <f t="shared" si="59"/>
        <v>173.3681</v>
      </c>
      <c r="AA448" s="7">
        <v>41224</v>
      </c>
      <c r="AB448">
        <v>193</v>
      </c>
      <c r="AC448" s="12"/>
      <c r="AD448" s="3">
        <f t="shared" si="60"/>
        <v>311.69499999999999</v>
      </c>
      <c r="AE448" s="7">
        <v>41254</v>
      </c>
      <c r="AF448">
        <v>65.8</v>
      </c>
      <c r="AG448" s="12"/>
      <c r="AH448" s="3">
        <f t="shared" si="61"/>
        <v>106.267</v>
      </c>
    </row>
    <row r="449" spans="2:34" x14ac:dyDescent="0.35">
      <c r="B449">
        <f t="shared" si="62"/>
        <v>2012</v>
      </c>
      <c r="C449" s="7">
        <v>41041</v>
      </c>
      <c r="D449">
        <v>242</v>
      </c>
      <c r="E449" s="12">
        <v>0.13</v>
      </c>
      <c r="F449" s="3">
        <f t="shared" si="54"/>
        <v>347.4135</v>
      </c>
      <c r="G449" s="7">
        <v>41072</v>
      </c>
      <c r="H449">
        <v>28.1</v>
      </c>
      <c r="I449" s="12">
        <v>0</v>
      </c>
      <c r="J449" s="3">
        <f t="shared" si="55"/>
        <v>20.919700000000006</v>
      </c>
      <c r="K449" s="7">
        <v>41102</v>
      </c>
      <c r="L449">
        <v>11.3</v>
      </c>
      <c r="M449" s="12">
        <v>0</v>
      </c>
      <c r="N449" s="3">
        <f t="shared" si="56"/>
        <v>-4.5518999999999963</v>
      </c>
      <c r="O449" s="7">
        <v>41133</v>
      </c>
      <c r="P449">
        <v>5.75</v>
      </c>
      <c r="Q449" s="12">
        <v>0.01</v>
      </c>
      <c r="R449" s="3">
        <f t="shared" si="57"/>
        <v>-8.3557500000000005</v>
      </c>
      <c r="S449" s="7">
        <v>41164</v>
      </c>
      <c r="T449">
        <v>16.2</v>
      </c>
      <c r="U449" s="12">
        <v>0</v>
      </c>
      <c r="V449" s="3">
        <f t="shared" si="58"/>
        <v>10.449399999999999</v>
      </c>
      <c r="W449" s="7">
        <v>41194</v>
      </c>
      <c r="X449">
        <v>52</v>
      </c>
      <c r="Y449" s="12">
        <v>0.02</v>
      </c>
      <c r="Z449" s="3">
        <f t="shared" si="59"/>
        <v>70.457000000000008</v>
      </c>
      <c r="AA449" s="7">
        <v>41225</v>
      </c>
      <c r="AB449">
        <v>149</v>
      </c>
      <c r="AC449" s="12"/>
      <c r="AD449" s="3">
        <f t="shared" si="60"/>
        <v>240.63499999999999</v>
      </c>
      <c r="AE449" s="7">
        <v>41255</v>
      </c>
      <c r="AF449">
        <v>63.5</v>
      </c>
      <c r="AG449" s="12"/>
      <c r="AH449" s="3">
        <f t="shared" si="61"/>
        <v>102.55249999999999</v>
      </c>
    </row>
    <row r="450" spans="2:34" x14ac:dyDescent="0.35">
      <c r="B450">
        <f t="shared" si="62"/>
        <v>2012</v>
      </c>
      <c r="C450" s="7">
        <v>41042</v>
      </c>
      <c r="D450">
        <v>155</v>
      </c>
      <c r="E450" s="12">
        <v>0</v>
      </c>
      <c r="F450" s="3">
        <f t="shared" si="54"/>
        <v>204.30500000000001</v>
      </c>
      <c r="G450" s="7">
        <v>41073</v>
      </c>
      <c r="H450">
        <v>26.6</v>
      </c>
      <c r="I450" s="12">
        <v>0.33</v>
      </c>
      <c r="J450" s="3">
        <f t="shared" si="55"/>
        <v>64.683700000000002</v>
      </c>
      <c r="K450" s="7">
        <v>41103</v>
      </c>
      <c r="L450">
        <v>10.5</v>
      </c>
      <c r="M450" s="12">
        <v>0</v>
      </c>
      <c r="N450" s="3">
        <f t="shared" si="56"/>
        <v>-5.7014999999999993</v>
      </c>
      <c r="O450" s="7">
        <v>41134</v>
      </c>
      <c r="P450">
        <v>5.85</v>
      </c>
      <c r="Q450" s="12">
        <v>0.01</v>
      </c>
      <c r="R450" s="3">
        <f t="shared" si="57"/>
        <v>-8.2120500000000014</v>
      </c>
      <c r="S450" s="7">
        <v>41165</v>
      </c>
      <c r="T450">
        <v>13</v>
      </c>
      <c r="U450" s="12">
        <v>0</v>
      </c>
      <c r="V450" s="3">
        <f t="shared" si="58"/>
        <v>5.8510000000000009</v>
      </c>
      <c r="W450" s="7">
        <v>41195</v>
      </c>
      <c r="X450">
        <v>48.4</v>
      </c>
      <c r="Y450" s="12">
        <v>0</v>
      </c>
      <c r="Z450" s="3">
        <f t="shared" si="59"/>
        <v>62.500799999999998</v>
      </c>
      <c r="AA450" s="7">
        <v>41226</v>
      </c>
      <c r="AB450">
        <v>128</v>
      </c>
      <c r="AC450" s="12"/>
      <c r="AD450" s="3">
        <f t="shared" si="60"/>
        <v>206.72</v>
      </c>
      <c r="AE450" s="7">
        <v>41256</v>
      </c>
      <c r="AF450">
        <v>55.1</v>
      </c>
      <c r="AG450" s="12"/>
      <c r="AH450" s="3">
        <f t="shared" si="61"/>
        <v>88.986500000000007</v>
      </c>
    </row>
    <row r="451" spans="2:34" x14ac:dyDescent="0.35">
      <c r="B451">
        <f t="shared" si="62"/>
        <v>2012</v>
      </c>
      <c r="C451" s="7">
        <v>41043</v>
      </c>
      <c r="D451">
        <v>115</v>
      </c>
      <c r="E451" s="12">
        <v>0.04</v>
      </c>
      <c r="F451" s="3">
        <f t="shared" si="54"/>
        <v>152.39099999999999</v>
      </c>
      <c r="G451" s="7">
        <v>41074</v>
      </c>
      <c r="H451">
        <v>25.9</v>
      </c>
      <c r="I451" s="12">
        <v>0.02</v>
      </c>
      <c r="J451" s="3">
        <f t="shared" si="55"/>
        <v>20.5413</v>
      </c>
      <c r="K451" s="7">
        <v>41104</v>
      </c>
      <c r="L451">
        <v>10.3</v>
      </c>
      <c r="M451" s="12">
        <v>0</v>
      </c>
      <c r="N451" s="3">
        <f t="shared" si="56"/>
        <v>-5.9888999999999974</v>
      </c>
      <c r="O451" s="7">
        <v>41135</v>
      </c>
      <c r="P451">
        <v>5.57</v>
      </c>
      <c r="Q451" s="12">
        <v>0</v>
      </c>
      <c r="R451" s="3">
        <f t="shared" si="57"/>
        <v>-10.00591</v>
      </c>
      <c r="S451" s="7">
        <v>41166</v>
      </c>
      <c r="T451">
        <v>10.8</v>
      </c>
      <c r="U451" s="12">
        <v>0</v>
      </c>
      <c r="V451" s="3">
        <f t="shared" si="58"/>
        <v>2.6896000000000022</v>
      </c>
      <c r="W451" s="7">
        <v>41196</v>
      </c>
      <c r="X451">
        <v>45.7</v>
      </c>
      <c r="Y451" s="12">
        <v>0.26</v>
      </c>
      <c r="Z451" s="3">
        <f t="shared" si="59"/>
        <v>94.799900000000008</v>
      </c>
      <c r="AA451" s="7">
        <v>41227</v>
      </c>
      <c r="AB451">
        <v>116</v>
      </c>
      <c r="AC451" s="12"/>
      <c r="AD451" s="3">
        <f t="shared" si="60"/>
        <v>187.34</v>
      </c>
      <c r="AE451" s="7">
        <v>41257</v>
      </c>
      <c r="AF451">
        <v>48</v>
      </c>
      <c r="AG451" s="12"/>
      <c r="AH451" s="3">
        <f t="shared" si="61"/>
        <v>77.52</v>
      </c>
    </row>
    <row r="452" spans="2:34" x14ac:dyDescent="0.35">
      <c r="B452">
        <f t="shared" si="62"/>
        <v>2012</v>
      </c>
      <c r="C452" s="7">
        <v>41044</v>
      </c>
      <c r="D452">
        <v>96</v>
      </c>
      <c r="E452" s="12">
        <v>0.22</v>
      </c>
      <c r="F452" s="3">
        <f t="shared" ref="F452:F515" si="63">IF(ISBLANK(D452),"",(D452*F$3)+F$2+((E452/12)*GL_sqft)/Day_sec)</f>
        <v>150.13499999999999</v>
      </c>
      <c r="G452" s="7">
        <v>41075</v>
      </c>
      <c r="H452">
        <v>22.3</v>
      </c>
      <c r="I452" s="12">
        <v>0</v>
      </c>
      <c r="J452" s="3">
        <f t="shared" ref="J452:J515" si="64">IF(ISBLANK(H452),"",(H452*J$3)+J$2+((I452/12)*GL_sqft)/Day_sec)</f>
        <v>12.585100000000004</v>
      </c>
      <c r="K452" s="7">
        <v>41105</v>
      </c>
      <c r="L452">
        <v>9.9600000000000009</v>
      </c>
      <c r="M452" s="12">
        <v>0.02</v>
      </c>
      <c r="N452" s="3">
        <f t="shared" ref="N452:N515" si="65">IF(ISBLANK(L452),"",(L452*N$3)+N$2+((M452/12)*GL_sqft)/Day_sec)</f>
        <v>-3.6944799999999982</v>
      </c>
      <c r="O452" s="7">
        <v>41136</v>
      </c>
      <c r="P452">
        <v>4.99</v>
      </c>
      <c r="Q452" s="12">
        <v>0</v>
      </c>
      <c r="R452" s="3">
        <f t="shared" ref="R452:R515" si="66">IF(ISBLANK(P452),"",(P452*R$3)+R$2+((Q452/12)*GL_sqft)/Day_sec)</f>
        <v>-10.839370000000001</v>
      </c>
      <c r="S452" s="7">
        <v>41167</v>
      </c>
      <c r="T452">
        <v>9.39</v>
      </c>
      <c r="U452" s="12">
        <v>0</v>
      </c>
      <c r="V452" s="3">
        <f t="shared" ref="V452:V515" si="67">IF(ISBLANK(T452),"",(T452*V$3)+V$2+((U452/12)*GL_sqft)/Day_sec)</f>
        <v>0.66343000000000174</v>
      </c>
      <c r="W452" s="7">
        <v>41197</v>
      </c>
      <c r="X452">
        <v>46</v>
      </c>
      <c r="Y452" s="12">
        <v>0.08</v>
      </c>
      <c r="Z452" s="3">
        <f t="shared" ref="Z452:Z515" si="68">IF(ISBLANK(X452),"",(X452*Z$3)+Z$2+((Y452/12)*GL_sqft)/Day_sec)</f>
        <v>70.184000000000012</v>
      </c>
      <c r="AA452" s="7">
        <v>41228</v>
      </c>
      <c r="AB452">
        <v>101</v>
      </c>
      <c r="AC452" s="12"/>
      <c r="AD452" s="3">
        <f t="shared" ref="AD452:AD515" si="69">IF(ISBLANK(AB452),"",(AB452*AD$3)+AD$2+((AC452/12)*GL_sqft)/Day_sec)</f>
        <v>163.11500000000001</v>
      </c>
      <c r="AE452" s="7">
        <v>41258</v>
      </c>
      <c r="AF452">
        <v>42.3</v>
      </c>
      <c r="AG452" s="12"/>
      <c r="AH452" s="3">
        <f t="shared" ref="AH452:AH515" si="70">IF(ISBLANK(AF452),"",(AF452*AH$3)+AH$2+((AG452/12)*GL_sqft)/Day_sec)</f>
        <v>68.314499999999995</v>
      </c>
    </row>
    <row r="453" spans="2:34" x14ac:dyDescent="0.35">
      <c r="B453">
        <f t="shared" ref="B453:B516" si="71">YEAR(O453)</f>
        <v>2012</v>
      </c>
      <c r="C453" s="7">
        <v>41045</v>
      </c>
      <c r="D453">
        <v>115</v>
      </c>
      <c r="E453" s="12">
        <v>0.72</v>
      </c>
      <c r="F453" s="3">
        <f t="shared" si="63"/>
        <v>247.01299999999998</v>
      </c>
      <c r="G453" s="7">
        <v>41076</v>
      </c>
      <c r="H453">
        <v>19.600000000000001</v>
      </c>
      <c r="I453" s="12">
        <v>0</v>
      </c>
      <c r="J453" s="3">
        <f t="shared" si="64"/>
        <v>8.7052000000000014</v>
      </c>
      <c r="K453" s="7">
        <v>41106</v>
      </c>
      <c r="L453">
        <v>9.56</v>
      </c>
      <c r="M453" s="12">
        <v>0</v>
      </c>
      <c r="N453" s="3">
        <f t="shared" si="65"/>
        <v>-7.0522799999999979</v>
      </c>
      <c r="O453" s="7">
        <v>41137</v>
      </c>
      <c r="P453">
        <v>10.9</v>
      </c>
      <c r="Q453" s="12">
        <v>2.61</v>
      </c>
      <c r="R453" s="3">
        <f t="shared" si="66"/>
        <v>360.83480000000003</v>
      </c>
      <c r="S453" s="7">
        <v>41168</v>
      </c>
      <c r="T453">
        <v>8.0500000000000007</v>
      </c>
      <c r="U453" s="12">
        <v>0</v>
      </c>
      <c r="V453" s="3">
        <f t="shared" si="67"/>
        <v>-1.2621499999999983</v>
      </c>
      <c r="W453" s="7">
        <v>41198</v>
      </c>
      <c r="X453">
        <v>47.4</v>
      </c>
      <c r="Y453" s="12">
        <v>0.53</v>
      </c>
      <c r="Z453" s="3">
        <f t="shared" si="68"/>
        <v>134.8133</v>
      </c>
      <c r="AA453" s="7">
        <v>41229</v>
      </c>
      <c r="AB453">
        <v>90.9</v>
      </c>
      <c r="AC453" s="12"/>
      <c r="AD453" s="3">
        <f t="shared" si="69"/>
        <v>146.80350000000001</v>
      </c>
      <c r="AE453" s="7">
        <v>41259</v>
      </c>
      <c r="AF453">
        <v>38.1</v>
      </c>
      <c r="AG453" s="12"/>
      <c r="AH453" s="3">
        <f t="shared" si="70"/>
        <v>61.531500000000001</v>
      </c>
    </row>
    <row r="454" spans="2:34" x14ac:dyDescent="0.35">
      <c r="B454">
        <f t="shared" si="71"/>
        <v>2012</v>
      </c>
      <c r="C454" s="7">
        <v>41046</v>
      </c>
      <c r="D454">
        <v>134</v>
      </c>
      <c r="E454" s="12">
        <v>0.04</v>
      </c>
      <c r="F454" s="3">
        <f t="shared" si="63"/>
        <v>179.69400000000002</v>
      </c>
      <c r="G454" s="7">
        <v>41077</v>
      </c>
      <c r="H454">
        <v>17.2</v>
      </c>
      <c r="I454" s="12">
        <v>0</v>
      </c>
      <c r="J454" s="3">
        <f t="shared" si="64"/>
        <v>5.2563999999999993</v>
      </c>
      <c r="K454" s="7">
        <v>41107</v>
      </c>
      <c r="L454">
        <v>9.65</v>
      </c>
      <c r="M454" s="12">
        <v>0.11</v>
      </c>
      <c r="N454" s="3">
        <f t="shared" si="65"/>
        <v>8.3835500000000032</v>
      </c>
      <c r="O454" s="7">
        <v>41138</v>
      </c>
      <c r="P454">
        <v>17.2</v>
      </c>
      <c r="Q454" s="12">
        <v>0.45</v>
      </c>
      <c r="R454" s="3">
        <f t="shared" si="66"/>
        <v>69.323899999999995</v>
      </c>
      <c r="S454" s="7">
        <v>41169</v>
      </c>
      <c r="T454">
        <v>6.81</v>
      </c>
      <c r="U454" s="12">
        <v>0</v>
      </c>
      <c r="V454" s="3">
        <f t="shared" si="67"/>
        <v>-3.0440300000000011</v>
      </c>
      <c r="W454" s="7">
        <v>41199</v>
      </c>
      <c r="X454">
        <v>61.2</v>
      </c>
      <c r="Y454" s="12">
        <v>0</v>
      </c>
      <c r="Z454" s="3">
        <f t="shared" si="68"/>
        <v>80.894400000000005</v>
      </c>
      <c r="AA454" s="7">
        <v>41230</v>
      </c>
      <c r="AB454">
        <v>81.2</v>
      </c>
      <c r="AC454" s="12"/>
      <c r="AD454" s="3">
        <f t="shared" si="69"/>
        <v>131.13800000000001</v>
      </c>
      <c r="AE454" s="7">
        <v>41260</v>
      </c>
      <c r="AF454">
        <v>34.5</v>
      </c>
      <c r="AG454" s="12"/>
      <c r="AH454" s="3">
        <f t="shared" si="70"/>
        <v>55.717500000000001</v>
      </c>
    </row>
    <row r="455" spans="2:34" x14ac:dyDescent="0.35">
      <c r="B455">
        <f t="shared" si="71"/>
        <v>2012</v>
      </c>
      <c r="C455" s="7">
        <v>41047</v>
      </c>
      <c r="D455">
        <v>132</v>
      </c>
      <c r="E455" s="12">
        <v>0</v>
      </c>
      <c r="F455" s="3">
        <f t="shared" si="63"/>
        <v>171.25399999999999</v>
      </c>
      <c r="G455" s="7">
        <v>41078</v>
      </c>
      <c r="H455">
        <v>15.4</v>
      </c>
      <c r="I455" s="12">
        <v>0</v>
      </c>
      <c r="J455" s="3">
        <f t="shared" si="64"/>
        <v>2.6698000000000022</v>
      </c>
      <c r="K455" s="7">
        <v>41108</v>
      </c>
      <c r="L455">
        <v>9.94</v>
      </c>
      <c r="M455" s="12">
        <v>0.6</v>
      </c>
      <c r="N455" s="3">
        <f t="shared" si="65"/>
        <v>76.983779999999996</v>
      </c>
      <c r="O455" s="7">
        <v>41139</v>
      </c>
      <c r="P455">
        <v>14.5</v>
      </c>
      <c r="Q455" s="12">
        <v>0.01</v>
      </c>
      <c r="R455" s="3">
        <f t="shared" si="66"/>
        <v>4.2179999999999991</v>
      </c>
      <c r="S455" s="7">
        <v>41170</v>
      </c>
      <c r="T455">
        <v>5.51</v>
      </c>
      <c r="U455" s="12">
        <v>0</v>
      </c>
      <c r="V455" s="3">
        <f t="shared" si="67"/>
        <v>-4.9121300000000003</v>
      </c>
      <c r="W455" s="7">
        <v>41200</v>
      </c>
      <c r="X455">
        <v>48.4</v>
      </c>
      <c r="Y455" s="12">
        <v>0</v>
      </c>
      <c r="Z455" s="3">
        <f t="shared" si="68"/>
        <v>62.500799999999998</v>
      </c>
      <c r="AA455" s="7">
        <v>41231</v>
      </c>
      <c r="AB455">
        <v>72.599999999999994</v>
      </c>
      <c r="AC455" s="12"/>
      <c r="AD455" s="3">
        <f t="shared" si="69"/>
        <v>117.249</v>
      </c>
      <c r="AE455" s="7">
        <v>41261</v>
      </c>
      <c r="AF455">
        <v>35.1</v>
      </c>
      <c r="AG455" s="12"/>
      <c r="AH455" s="3">
        <f t="shared" si="70"/>
        <v>56.686500000000002</v>
      </c>
    </row>
    <row r="456" spans="2:34" x14ac:dyDescent="0.35">
      <c r="B456">
        <f t="shared" si="71"/>
        <v>2012</v>
      </c>
      <c r="C456" s="7">
        <v>41048</v>
      </c>
      <c r="D456">
        <v>109</v>
      </c>
      <c r="E456" s="12">
        <v>0</v>
      </c>
      <c r="F456" s="3">
        <f t="shared" si="63"/>
        <v>138.203</v>
      </c>
      <c r="G456" s="7">
        <v>41079</v>
      </c>
      <c r="H456">
        <v>14.9</v>
      </c>
      <c r="I456" s="12">
        <v>0</v>
      </c>
      <c r="J456" s="3">
        <f t="shared" si="64"/>
        <v>1.9512999999999998</v>
      </c>
      <c r="K456" s="7">
        <v>41109</v>
      </c>
      <c r="L456">
        <v>9.3000000000000007</v>
      </c>
      <c r="M456" s="12">
        <v>0</v>
      </c>
      <c r="N456" s="3">
        <f t="shared" si="65"/>
        <v>-7.4258999999999968</v>
      </c>
      <c r="O456" s="7">
        <v>41140</v>
      </c>
      <c r="P456">
        <v>14.2</v>
      </c>
      <c r="Q456" s="12">
        <v>0.13</v>
      </c>
      <c r="R456" s="3">
        <f t="shared" si="66"/>
        <v>20.4849</v>
      </c>
      <c r="S456" s="7">
        <v>41171</v>
      </c>
      <c r="T456">
        <v>8.56</v>
      </c>
      <c r="U456" s="12">
        <v>0.76</v>
      </c>
      <c r="V456" s="3">
        <f t="shared" si="67"/>
        <v>105.22472000000002</v>
      </c>
      <c r="W456" s="7">
        <v>41201</v>
      </c>
      <c r="X456">
        <v>40.9</v>
      </c>
      <c r="Y456" s="12">
        <v>0</v>
      </c>
      <c r="Z456" s="3">
        <f t="shared" si="68"/>
        <v>51.723300000000002</v>
      </c>
      <c r="AA456" s="7">
        <v>41232</v>
      </c>
      <c r="AB456">
        <v>66.599999999999994</v>
      </c>
      <c r="AC456" s="12"/>
      <c r="AD456" s="3">
        <f t="shared" si="69"/>
        <v>107.55899999999998</v>
      </c>
      <c r="AE456" s="7">
        <v>41262</v>
      </c>
      <c r="AF456">
        <v>67.2</v>
      </c>
      <c r="AG456" s="12"/>
      <c r="AH456" s="3">
        <f t="shared" si="70"/>
        <v>108.52800000000001</v>
      </c>
    </row>
    <row r="457" spans="2:34" x14ac:dyDescent="0.35">
      <c r="B457">
        <f t="shared" si="71"/>
        <v>2012</v>
      </c>
      <c r="C457" s="7">
        <v>41049</v>
      </c>
      <c r="D457">
        <v>86.8</v>
      </c>
      <c r="E457" s="12">
        <v>0</v>
      </c>
      <c r="F457" s="3">
        <f t="shared" si="63"/>
        <v>106.30160000000001</v>
      </c>
      <c r="G457" s="7">
        <v>41080</v>
      </c>
      <c r="H457">
        <v>14.5</v>
      </c>
      <c r="I457" s="12">
        <v>0</v>
      </c>
      <c r="J457" s="3">
        <f t="shared" si="64"/>
        <v>1.3765000000000001</v>
      </c>
      <c r="K457" s="7">
        <v>41110</v>
      </c>
      <c r="L457">
        <v>8.58</v>
      </c>
      <c r="M457" s="12">
        <v>0</v>
      </c>
      <c r="N457" s="3">
        <f t="shared" si="65"/>
        <v>-8.4605399999999982</v>
      </c>
      <c r="O457" s="7">
        <v>41141</v>
      </c>
      <c r="P457">
        <v>12.9</v>
      </c>
      <c r="Q457" s="12">
        <v>0</v>
      </c>
      <c r="R457" s="3">
        <f t="shared" si="66"/>
        <v>0.52730000000000032</v>
      </c>
      <c r="S457" s="7">
        <v>41172</v>
      </c>
      <c r="T457">
        <v>7.62</v>
      </c>
      <c r="U457" s="12">
        <v>0</v>
      </c>
      <c r="V457" s="3">
        <f t="shared" si="67"/>
        <v>-1.8800600000000003</v>
      </c>
      <c r="W457" s="7">
        <v>41202</v>
      </c>
      <c r="X457">
        <v>146</v>
      </c>
      <c r="Y457" s="12">
        <v>2.79</v>
      </c>
      <c r="Z457" s="3">
        <f t="shared" si="68"/>
        <v>590.98050000000012</v>
      </c>
      <c r="AA457" s="7">
        <v>41233</v>
      </c>
      <c r="AB457">
        <v>62.3</v>
      </c>
      <c r="AC457" s="12"/>
      <c r="AD457" s="3">
        <f t="shared" si="69"/>
        <v>100.61449999999999</v>
      </c>
      <c r="AE457" s="7">
        <v>41263</v>
      </c>
      <c r="AF457">
        <v>73.8</v>
      </c>
      <c r="AG457" s="12"/>
      <c r="AH457" s="3">
        <f t="shared" si="70"/>
        <v>119.187</v>
      </c>
    </row>
    <row r="458" spans="2:34" x14ac:dyDescent="0.35">
      <c r="B458">
        <f t="shared" si="71"/>
        <v>2012</v>
      </c>
      <c r="C458" s="7">
        <v>41050</v>
      </c>
      <c r="D458">
        <v>71.900000000000006</v>
      </c>
      <c r="E458" s="12">
        <v>0</v>
      </c>
      <c r="F458" s="3">
        <f t="shared" si="63"/>
        <v>84.890300000000025</v>
      </c>
      <c r="G458" s="7">
        <v>41081</v>
      </c>
      <c r="H458">
        <v>13.7</v>
      </c>
      <c r="I458" s="12">
        <v>0.28000000000000003</v>
      </c>
      <c r="J458" s="3">
        <f t="shared" si="64"/>
        <v>39.188900000000004</v>
      </c>
      <c r="K458" s="7">
        <v>41111</v>
      </c>
      <c r="L458">
        <v>8.23</v>
      </c>
      <c r="M458" s="12">
        <v>0</v>
      </c>
      <c r="N458" s="3">
        <f t="shared" si="65"/>
        <v>-8.9634899999999984</v>
      </c>
      <c r="O458" s="7">
        <v>41142</v>
      </c>
      <c r="P458">
        <v>11</v>
      </c>
      <c r="Q458" s="12">
        <v>0</v>
      </c>
      <c r="R458" s="3">
        <f t="shared" si="66"/>
        <v>-2.2030000000000012</v>
      </c>
      <c r="S458" s="7">
        <v>41173</v>
      </c>
      <c r="T458">
        <v>5.99</v>
      </c>
      <c r="U458" s="12">
        <v>0</v>
      </c>
      <c r="V458" s="3">
        <f t="shared" si="67"/>
        <v>-4.2223699999999997</v>
      </c>
      <c r="W458" s="7">
        <v>41203</v>
      </c>
      <c r="X458">
        <v>227</v>
      </c>
      <c r="Y458" s="12">
        <v>0.12</v>
      </c>
      <c r="Z458" s="3">
        <f t="shared" si="68"/>
        <v>335.84699999999998</v>
      </c>
      <c r="AA458" s="7">
        <v>41234</v>
      </c>
      <c r="AB458">
        <v>58.7</v>
      </c>
      <c r="AC458" s="12"/>
      <c r="AD458" s="3">
        <f t="shared" si="69"/>
        <v>94.8005</v>
      </c>
      <c r="AE458" s="7">
        <v>41264</v>
      </c>
      <c r="AF458">
        <v>83.7</v>
      </c>
      <c r="AG458" s="12"/>
      <c r="AH458" s="3">
        <f t="shared" si="70"/>
        <v>135.1755</v>
      </c>
    </row>
    <row r="459" spans="2:34" x14ac:dyDescent="0.35">
      <c r="B459">
        <f t="shared" si="71"/>
        <v>2012</v>
      </c>
      <c r="C459" s="7">
        <v>41051</v>
      </c>
      <c r="D459">
        <v>62.1</v>
      </c>
      <c r="E459" s="12">
        <v>0.01</v>
      </c>
      <c r="F459" s="3">
        <f t="shared" si="63"/>
        <v>72.199200000000005</v>
      </c>
      <c r="G459" s="7">
        <v>41082</v>
      </c>
      <c r="H459">
        <v>17.3</v>
      </c>
      <c r="I459" s="12">
        <v>0</v>
      </c>
      <c r="J459" s="3">
        <f t="shared" si="64"/>
        <v>5.4001000000000019</v>
      </c>
      <c r="K459" s="7">
        <v>41112</v>
      </c>
      <c r="L459">
        <v>7.87</v>
      </c>
      <c r="M459" s="12">
        <v>0</v>
      </c>
      <c r="N459" s="3">
        <f t="shared" si="65"/>
        <v>-9.4808099999999982</v>
      </c>
      <c r="O459" s="7">
        <v>41143</v>
      </c>
      <c r="P459">
        <v>9.1999999999999993</v>
      </c>
      <c r="Q459" s="12">
        <v>0</v>
      </c>
      <c r="R459" s="3">
        <f t="shared" si="66"/>
        <v>-4.7896000000000019</v>
      </c>
      <c r="S459" s="7">
        <v>41174</v>
      </c>
      <c r="T459">
        <v>5.98</v>
      </c>
      <c r="U459" s="12">
        <v>0.06</v>
      </c>
      <c r="V459" s="3">
        <f t="shared" si="67"/>
        <v>4.1122600000000009</v>
      </c>
      <c r="W459" s="7">
        <v>41204</v>
      </c>
      <c r="X459">
        <v>191</v>
      </c>
      <c r="Y459" s="12">
        <v>0</v>
      </c>
      <c r="Z459" s="3">
        <f t="shared" si="68"/>
        <v>267.41699999999997</v>
      </c>
      <c r="AA459" s="7">
        <v>41235</v>
      </c>
      <c r="AB459">
        <v>55.5</v>
      </c>
      <c r="AC459" s="12"/>
      <c r="AD459" s="3">
        <f t="shared" si="69"/>
        <v>89.632499999999993</v>
      </c>
      <c r="AE459" s="7">
        <v>41265</v>
      </c>
      <c r="AF459">
        <v>257</v>
      </c>
      <c r="AG459" s="12"/>
      <c r="AH459" s="3">
        <f t="shared" si="70"/>
        <v>415.05500000000001</v>
      </c>
    </row>
    <row r="460" spans="2:34" x14ac:dyDescent="0.35">
      <c r="B460">
        <f t="shared" si="71"/>
        <v>2012</v>
      </c>
      <c r="C460" s="7">
        <v>41052</v>
      </c>
      <c r="D460">
        <v>56.3</v>
      </c>
      <c r="E460" s="12">
        <v>0.02</v>
      </c>
      <c r="F460" s="3">
        <f t="shared" si="63"/>
        <v>65.256099999999989</v>
      </c>
      <c r="G460" s="7">
        <v>41083</v>
      </c>
      <c r="H460">
        <v>15.4</v>
      </c>
      <c r="I460" s="12">
        <v>0.01</v>
      </c>
      <c r="J460" s="3">
        <f t="shared" si="64"/>
        <v>4.0613000000000019</v>
      </c>
      <c r="K460" s="7">
        <v>41113</v>
      </c>
      <c r="L460">
        <v>7.75</v>
      </c>
      <c r="M460" s="12">
        <v>0</v>
      </c>
      <c r="N460" s="3">
        <f t="shared" si="65"/>
        <v>-9.6532499999999981</v>
      </c>
      <c r="O460" s="7">
        <v>41144</v>
      </c>
      <c r="P460">
        <v>7.72</v>
      </c>
      <c r="Q460" s="12">
        <v>0</v>
      </c>
      <c r="R460" s="3">
        <f t="shared" si="66"/>
        <v>-6.916360000000001</v>
      </c>
      <c r="S460" s="7">
        <v>41175</v>
      </c>
      <c r="T460">
        <v>6.15</v>
      </c>
      <c r="U460" s="12">
        <v>0.04</v>
      </c>
      <c r="V460" s="3">
        <f t="shared" si="67"/>
        <v>1.57355</v>
      </c>
      <c r="W460" s="7">
        <v>41205</v>
      </c>
      <c r="X460">
        <v>132</v>
      </c>
      <c r="Y460" s="12">
        <v>0</v>
      </c>
      <c r="Z460" s="3">
        <f t="shared" si="68"/>
        <v>182.63399999999999</v>
      </c>
      <c r="AA460" s="7">
        <v>41236</v>
      </c>
      <c r="AB460">
        <v>52.5</v>
      </c>
      <c r="AC460" s="12"/>
      <c r="AD460" s="3">
        <f t="shared" si="69"/>
        <v>84.787499999999994</v>
      </c>
      <c r="AE460" s="7">
        <v>41266</v>
      </c>
      <c r="AF460">
        <v>283</v>
      </c>
      <c r="AG460" s="12"/>
      <c r="AH460" s="3">
        <f t="shared" si="70"/>
        <v>457.04500000000002</v>
      </c>
    </row>
    <row r="461" spans="2:34" x14ac:dyDescent="0.35">
      <c r="B461">
        <f t="shared" si="71"/>
        <v>2012</v>
      </c>
      <c r="C461" s="7">
        <v>41053</v>
      </c>
      <c r="D461">
        <v>49.8</v>
      </c>
      <c r="E461" s="12">
        <v>0</v>
      </c>
      <c r="F461" s="3">
        <f t="shared" si="63"/>
        <v>53.132600000000004</v>
      </c>
      <c r="G461" s="7">
        <v>41084</v>
      </c>
      <c r="H461">
        <v>23.3</v>
      </c>
      <c r="I461" s="12">
        <v>0.72</v>
      </c>
      <c r="J461" s="3">
        <f t="shared" si="64"/>
        <v>114.21009999999998</v>
      </c>
      <c r="K461" s="7">
        <v>41114</v>
      </c>
      <c r="L461">
        <v>12.3</v>
      </c>
      <c r="M461" s="12">
        <v>0.43</v>
      </c>
      <c r="N461" s="3">
        <f t="shared" si="65"/>
        <v>56.7196</v>
      </c>
      <c r="O461" s="7">
        <v>41145</v>
      </c>
      <c r="P461">
        <v>7.09</v>
      </c>
      <c r="Q461" s="12">
        <v>0.01</v>
      </c>
      <c r="R461" s="3">
        <f t="shared" si="66"/>
        <v>-6.4301700000000013</v>
      </c>
      <c r="S461" s="7">
        <v>41176</v>
      </c>
      <c r="T461">
        <v>5.95</v>
      </c>
      <c r="U461" s="12">
        <v>0</v>
      </c>
      <c r="V461" s="3">
        <f t="shared" si="67"/>
        <v>-4.2798499999999997</v>
      </c>
      <c r="W461" s="7">
        <v>41206</v>
      </c>
      <c r="X461">
        <v>95.9</v>
      </c>
      <c r="Y461" s="12">
        <v>0</v>
      </c>
      <c r="Z461" s="3">
        <f t="shared" si="68"/>
        <v>130.75829999999999</v>
      </c>
      <c r="AA461" s="7">
        <v>41237</v>
      </c>
      <c r="AB461">
        <v>51.7</v>
      </c>
      <c r="AC461" s="12"/>
      <c r="AD461" s="3">
        <f t="shared" si="69"/>
        <v>83.495500000000007</v>
      </c>
      <c r="AE461" s="7">
        <v>41267</v>
      </c>
      <c r="AF461">
        <v>190</v>
      </c>
      <c r="AG461" s="12"/>
      <c r="AH461" s="3">
        <f t="shared" si="70"/>
        <v>306.85000000000002</v>
      </c>
    </row>
    <row r="462" spans="2:34" x14ac:dyDescent="0.35">
      <c r="B462">
        <f t="shared" si="71"/>
        <v>2012</v>
      </c>
      <c r="C462" s="7">
        <v>41054</v>
      </c>
      <c r="D462">
        <v>45.5</v>
      </c>
      <c r="E462" s="12">
        <v>0.02</v>
      </c>
      <c r="F462" s="3">
        <f t="shared" si="63"/>
        <v>49.736499999999999</v>
      </c>
      <c r="G462" s="7">
        <v>41085</v>
      </c>
      <c r="H462">
        <v>22.9</v>
      </c>
      <c r="I462" s="12">
        <v>0.01</v>
      </c>
      <c r="J462" s="3">
        <f t="shared" si="64"/>
        <v>14.838799999999999</v>
      </c>
      <c r="K462" s="7">
        <v>41115</v>
      </c>
      <c r="L462">
        <v>11.7</v>
      </c>
      <c r="M462" s="12">
        <v>0.05</v>
      </c>
      <c r="N462" s="3">
        <f t="shared" si="65"/>
        <v>2.9803999999999995</v>
      </c>
      <c r="O462" s="7">
        <v>41146</v>
      </c>
      <c r="P462">
        <v>6.26</v>
      </c>
      <c r="Q462" s="12">
        <v>0</v>
      </c>
      <c r="R462" s="3">
        <f t="shared" si="66"/>
        <v>-9.0143800000000009</v>
      </c>
      <c r="S462" s="7">
        <v>41177</v>
      </c>
      <c r="T462">
        <v>5.6</v>
      </c>
      <c r="U462" s="12">
        <v>0</v>
      </c>
      <c r="V462" s="3">
        <f t="shared" si="67"/>
        <v>-4.7827999999999999</v>
      </c>
      <c r="W462" s="7">
        <v>41207</v>
      </c>
      <c r="X462">
        <v>75.3</v>
      </c>
      <c r="Y462" s="12">
        <v>0</v>
      </c>
      <c r="Z462" s="3">
        <f t="shared" si="68"/>
        <v>101.15610000000001</v>
      </c>
      <c r="AA462" s="7">
        <v>41238</v>
      </c>
      <c r="AB462">
        <v>50.8</v>
      </c>
      <c r="AC462" s="12"/>
      <c r="AD462" s="3">
        <f t="shared" si="69"/>
        <v>82.042000000000002</v>
      </c>
      <c r="AE462" s="7">
        <v>41268</v>
      </c>
      <c r="AF462">
        <v>133</v>
      </c>
      <c r="AG462" s="12"/>
      <c r="AH462" s="3">
        <f t="shared" si="70"/>
        <v>214.79499999999999</v>
      </c>
    </row>
    <row r="463" spans="2:34" x14ac:dyDescent="0.35">
      <c r="B463">
        <f t="shared" si="71"/>
        <v>2012</v>
      </c>
      <c r="C463" s="7">
        <v>41055</v>
      </c>
      <c r="D463">
        <v>43.2</v>
      </c>
      <c r="E463" s="12">
        <v>0.04</v>
      </c>
      <c r="F463" s="3">
        <f t="shared" si="63"/>
        <v>49.214400000000012</v>
      </c>
      <c r="G463" s="7">
        <v>41086</v>
      </c>
      <c r="H463">
        <v>49.8</v>
      </c>
      <c r="I463" s="12">
        <v>1.48</v>
      </c>
      <c r="J463" s="3">
        <f t="shared" si="64"/>
        <v>258.0446</v>
      </c>
      <c r="K463" s="7">
        <v>41116</v>
      </c>
      <c r="L463">
        <v>9.9700000000000006</v>
      </c>
      <c r="M463" s="12">
        <v>0</v>
      </c>
      <c r="N463" s="3">
        <f t="shared" si="65"/>
        <v>-6.4631099999999968</v>
      </c>
      <c r="O463" s="7">
        <v>41147</v>
      </c>
      <c r="P463">
        <v>5.58</v>
      </c>
      <c r="Q463" s="12">
        <v>0</v>
      </c>
      <c r="R463" s="3">
        <f t="shared" si="66"/>
        <v>-9.9915400000000005</v>
      </c>
      <c r="S463" s="7">
        <v>41178</v>
      </c>
      <c r="T463">
        <v>5.59</v>
      </c>
      <c r="U463" s="12">
        <v>7.0000000000000007E-2</v>
      </c>
      <c r="V463" s="3">
        <f t="shared" si="67"/>
        <v>4.9433300000000013</v>
      </c>
      <c r="W463" s="7">
        <v>41208</v>
      </c>
      <c r="X463">
        <v>62.6</v>
      </c>
      <c r="Y463" s="12">
        <v>0</v>
      </c>
      <c r="Z463" s="3">
        <f t="shared" si="68"/>
        <v>82.906200000000013</v>
      </c>
      <c r="AA463" s="7">
        <v>41239</v>
      </c>
      <c r="AB463">
        <v>46.4</v>
      </c>
      <c r="AC463" s="12"/>
      <c r="AD463" s="3">
        <f t="shared" si="69"/>
        <v>74.935999999999993</v>
      </c>
      <c r="AE463" s="7">
        <v>41269</v>
      </c>
      <c r="AF463">
        <v>97.9</v>
      </c>
      <c r="AG463" s="12"/>
      <c r="AH463" s="3">
        <f t="shared" si="70"/>
        <v>158.10850000000002</v>
      </c>
    </row>
    <row r="464" spans="2:34" x14ac:dyDescent="0.35">
      <c r="B464">
        <f t="shared" si="71"/>
        <v>2012</v>
      </c>
      <c r="C464" s="7">
        <v>41056</v>
      </c>
      <c r="D464">
        <v>39.4</v>
      </c>
      <c r="E464" s="12">
        <v>0.01</v>
      </c>
      <c r="F464" s="3">
        <f t="shared" si="63"/>
        <v>39.579300000000003</v>
      </c>
      <c r="G464" s="7">
        <v>41087</v>
      </c>
      <c r="H464">
        <v>72.7</v>
      </c>
      <c r="I464" s="12">
        <v>0.28999999999999998</v>
      </c>
      <c r="J464" s="3">
        <f t="shared" si="64"/>
        <v>125.36340000000001</v>
      </c>
      <c r="K464" s="7">
        <v>41117</v>
      </c>
      <c r="L464">
        <v>8.8800000000000008</v>
      </c>
      <c r="M464" s="12">
        <v>0.06</v>
      </c>
      <c r="N464" s="3">
        <f t="shared" si="65"/>
        <v>0.31956000000000273</v>
      </c>
      <c r="O464" s="7">
        <v>41148</v>
      </c>
      <c r="P464">
        <v>5.09</v>
      </c>
      <c r="Q464" s="12">
        <v>0</v>
      </c>
      <c r="R464" s="3">
        <f t="shared" si="66"/>
        <v>-10.695670000000002</v>
      </c>
      <c r="S464" s="7">
        <v>41179</v>
      </c>
      <c r="T464">
        <v>5.36</v>
      </c>
      <c r="U464" s="12">
        <v>0.01</v>
      </c>
      <c r="V464" s="3">
        <f t="shared" si="67"/>
        <v>-3.7361799999999992</v>
      </c>
      <c r="W464" s="7">
        <v>41209</v>
      </c>
      <c r="X464">
        <v>54</v>
      </c>
      <c r="Y464" s="12">
        <v>0</v>
      </c>
      <c r="Z464" s="3">
        <f t="shared" si="68"/>
        <v>70.548000000000002</v>
      </c>
      <c r="AA464" s="7">
        <v>41240</v>
      </c>
      <c r="AB464">
        <v>42.8</v>
      </c>
      <c r="AC464" s="12"/>
      <c r="AD464" s="3">
        <f t="shared" si="69"/>
        <v>69.122</v>
      </c>
      <c r="AE464" s="7">
        <v>41270</v>
      </c>
      <c r="AF464">
        <v>77.099999999999994</v>
      </c>
      <c r="AG464" s="12"/>
      <c r="AH464" s="3">
        <f t="shared" si="70"/>
        <v>124.51649999999999</v>
      </c>
    </row>
    <row r="465" spans="2:34" x14ac:dyDescent="0.35">
      <c r="B465">
        <f t="shared" si="71"/>
        <v>2012</v>
      </c>
      <c r="C465" s="7">
        <v>41057</v>
      </c>
      <c r="D465">
        <v>36.700000000000003</v>
      </c>
      <c r="E465" s="12">
        <v>7.0000000000000007E-2</v>
      </c>
      <c r="F465" s="3">
        <f t="shared" si="63"/>
        <v>44.048400000000001</v>
      </c>
      <c r="G465" s="7">
        <v>41088</v>
      </c>
      <c r="H465">
        <v>81</v>
      </c>
      <c r="I465" s="12">
        <v>0.11</v>
      </c>
      <c r="J465" s="3">
        <f t="shared" si="64"/>
        <v>112.24350000000001</v>
      </c>
      <c r="K465" s="7">
        <v>41118</v>
      </c>
      <c r="L465">
        <v>9.27</v>
      </c>
      <c r="M465" s="12">
        <v>0</v>
      </c>
      <c r="N465" s="3">
        <f t="shared" si="65"/>
        <v>-7.469009999999999</v>
      </c>
      <c r="O465" s="7">
        <v>41149</v>
      </c>
      <c r="P465">
        <v>5.63</v>
      </c>
      <c r="Q465" s="12">
        <v>0.11</v>
      </c>
      <c r="R465" s="3">
        <f t="shared" si="66"/>
        <v>5.3868100000000005</v>
      </c>
      <c r="S465" s="7">
        <v>41180</v>
      </c>
      <c r="T465">
        <v>4.9400000000000004</v>
      </c>
      <c r="U465" s="12">
        <v>0</v>
      </c>
      <c r="V465" s="3">
        <f t="shared" si="67"/>
        <v>-5.7312199999999995</v>
      </c>
      <c r="W465" s="7">
        <v>41210</v>
      </c>
      <c r="X465">
        <v>48.9</v>
      </c>
      <c r="Y465" s="12">
        <v>0</v>
      </c>
      <c r="Z465" s="3">
        <f t="shared" si="68"/>
        <v>63.219300000000004</v>
      </c>
      <c r="AA465" s="7">
        <v>41241</v>
      </c>
      <c r="AB465">
        <v>40.9</v>
      </c>
      <c r="AC465" s="12"/>
      <c r="AD465" s="3">
        <f t="shared" si="69"/>
        <v>66.0535</v>
      </c>
      <c r="AE465" s="7">
        <v>41271</v>
      </c>
      <c r="AF465">
        <v>69.5</v>
      </c>
      <c r="AG465" s="12"/>
      <c r="AH465" s="3">
        <f t="shared" si="70"/>
        <v>112.24249999999999</v>
      </c>
    </row>
    <row r="466" spans="2:34" x14ac:dyDescent="0.35">
      <c r="B466">
        <f t="shared" si="71"/>
        <v>2012</v>
      </c>
      <c r="C466" s="7">
        <v>41058</v>
      </c>
      <c r="D466">
        <v>37.5</v>
      </c>
      <c r="E466" s="12">
        <v>0.64</v>
      </c>
      <c r="F466" s="3">
        <f t="shared" si="63"/>
        <v>124.51349999999999</v>
      </c>
      <c r="G466" s="7">
        <v>41089</v>
      </c>
      <c r="H466">
        <v>66.7</v>
      </c>
      <c r="I466" s="12">
        <v>0.13</v>
      </c>
      <c r="J466" s="3">
        <f t="shared" si="64"/>
        <v>94.477400000000003</v>
      </c>
      <c r="K466" s="7">
        <v>41119</v>
      </c>
      <c r="L466">
        <v>12</v>
      </c>
      <c r="M466" s="12">
        <v>0.02</v>
      </c>
      <c r="N466" s="3">
        <f t="shared" si="65"/>
        <v>-0.76299999999999946</v>
      </c>
      <c r="O466" s="7">
        <v>41150</v>
      </c>
      <c r="P466">
        <v>5.85</v>
      </c>
      <c r="Q466" s="12">
        <v>0</v>
      </c>
      <c r="R466" s="3">
        <f t="shared" si="66"/>
        <v>-9.603550000000002</v>
      </c>
      <c r="S466" s="7">
        <v>41181</v>
      </c>
      <c r="T466">
        <v>13.1</v>
      </c>
      <c r="U466" s="12">
        <v>0.37</v>
      </c>
      <c r="V466" s="3">
        <f t="shared" si="67"/>
        <v>57.480200000000004</v>
      </c>
      <c r="W466" s="7">
        <v>41211</v>
      </c>
      <c r="X466">
        <v>45.9</v>
      </c>
      <c r="Y466" s="12">
        <v>0.03</v>
      </c>
      <c r="Z466" s="3">
        <f t="shared" si="68"/>
        <v>63.082799999999999</v>
      </c>
      <c r="AA466" s="7">
        <v>41242</v>
      </c>
      <c r="AB466">
        <v>39.799999999999997</v>
      </c>
      <c r="AC466" s="12"/>
      <c r="AD466" s="3">
        <f t="shared" si="69"/>
        <v>64.277000000000001</v>
      </c>
      <c r="AE466" s="7">
        <v>41272</v>
      </c>
      <c r="AF466">
        <v>64</v>
      </c>
      <c r="AG466" s="12"/>
      <c r="AH466" s="3">
        <f t="shared" si="70"/>
        <v>103.36</v>
      </c>
    </row>
    <row r="467" spans="2:34" x14ac:dyDescent="0.35">
      <c r="B467">
        <f t="shared" si="71"/>
        <v>2012</v>
      </c>
      <c r="C467" s="7">
        <v>41059</v>
      </c>
      <c r="D467">
        <v>47.1</v>
      </c>
      <c r="E467" s="12">
        <v>0.59</v>
      </c>
      <c r="F467" s="3">
        <f t="shared" si="63"/>
        <v>131.35120000000001</v>
      </c>
      <c r="G467" s="7">
        <v>41090</v>
      </c>
      <c r="H467">
        <v>50.5</v>
      </c>
      <c r="I467" s="12">
        <v>0.15</v>
      </c>
      <c r="J467" s="3">
        <f t="shared" si="64"/>
        <v>73.980999999999995</v>
      </c>
      <c r="K467" s="7">
        <v>41120</v>
      </c>
      <c r="L467">
        <v>12</v>
      </c>
      <c r="M467" s="12">
        <v>0.11</v>
      </c>
      <c r="N467" s="3">
        <f t="shared" si="65"/>
        <v>11.760500000000002</v>
      </c>
      <c r="O467" s="7">
        <v>41151</v>
      </c>
      <c r="P467">
        <v>5.49</v>
      </c>
      <c r="Q467" s="12">
        <v>0</v>
      </c>
      <c r="R467" s="3">
        <f t="shared" si="66"/>
        <v>-10.12087</v>
      </c>
      <c r="S467" s="7">
        <v>41182</v>
      </c>
      <c r="T467">
        <v>41.4</v>
      </c>
      <c r="U467" s="12">
        <v>2.84</v>
      </c>
      <c r="V467" s="3">
        <f t="shared" si="67"/>
        <v>441.84780000000001</v>
      </c>
      <c r="W467" s="7">
        <v>41212</v>
      </c>
      <c r="X467">
        <v>83.2</v>
      </c>
      <c r="Y467" s="12">
        <v>0.83</v>
      </c>
      <c r="Z467" s="3">
        <f t="shared" si="68"/>
        <v>228.00290000000001</v>
      </c>
      <c r="AA467" s="7">
        <v>41243</v>
      </c>
      <c r="AB467">
        <v>36.799999999999997</v>
      </c>
      <c r="AC467" s="12"/>
      <c r="AD467" s="3">
        <f t="shared" si="69"/>
        <v>59.431999999999995</v>
      </c>
      <c r="AE467" s="7">
        <v>41273</v>
      </c>
      <c r="AF467">
        <v>60.7</v>
      </c>
      <c r="AG467" s="12"/>
      <c r="AH467" s="3">
        <f t="shared" si="70"/>
        <v>98.030500000000004</v>
      </c>
    </row>
    <row r="468" spans="2:34" x14ac:dyDescent="0.35">
      <c r="B468">
        <f t="shared" si="71"/>
        <v>2012</v>
      </c>
      <c r="C468" s="7">
        <v>41060</v>
      </c>
      <c r="D468">
        <v>52.4</v>
      </c>
      <c r="E468" s="12">
        <v>0</v>
      </c>
      <c r="F468" s="3">
        <f t="shared" si="63"/>
        <v>56.8688</v>
      </c>
      <c r="G468" s="6"/>
      <c r="J468" s="3" t="str">
        <f t="shared" si="64"/>
        <v/>
      </c>
      <c r="K468" s="7">
        <v>41121</v>
      </c>
      <c r="L468">
        <v>9.4</v>
      </c>
      <c r="M468" s="12">
        <v>0</v>
      </c>
      <c r="N468" s="3">
        <f t="shared" si="65"/>
        <v>-7.2821999999999978</v>
      </c>
      <c r="O468" s="7">
        <v>41152</v>
      </c>
      <c r="P468">
        <v>5.59</v>
      </c>
      <c r="Q468" s="12">
        <v>0</v>
      </c>
      <c r="R468" s="3">
        <f t="shared" si="66"/>
        <v>-9.977170000000001</v>
      </c>
      <c r="S468" s="6"/>
      <c r="V468" s="3" t="str">
        <f t="shared" si="67"/>
        <v/>
      </c>
      <c r="W468" s="7">
        <v>41213</v>
      </c>
      <c r="X468">
        <v>434</v>
      </c>
      <c r="Y468" s="12">
        <v>0.81</v>
      </c>
      <c r="Z468" s="3">
        <f t="shared" si="68"/>
        <v>729.31950000000006</v>
      </c>
      <c r="AA468" s="6"/>
      <c r="AD468" s="3" t="str">
        <f t="shared" si="69"/>
        <v/>
      </c>
      <c r="AE468" s="7">
        <v>41274</v>
      </c>
      <c r="AF468">
        <v>58.3</v>
      </c>
      <c r="AG468" s="12"/>
      <c r="AH468" s="3">
        <f t="shared" si="70"/>
        <v>94.154499999999999</v>
      </c>
    </row>
    <row r="469" spans="2:34" x14ac:dyDescent="0.35">
      <c r="B469">
        <f t="shared" si="71"/>
        <v>2013</v>
      </c>
      <c r="C469" s="7">
        <v>41395</v>
      </c>
      <c r="D469">
        <v>54.7</v>
      </c>
      <c r="E469" s="12">
        <v>0</v>
      </c>
      <c r="F469" s="3">
        <f t="shared" si="63"/>
        <v>60.17390000000001</v>
      </c>
      <c r="G469" s="7">
        <v>41426</v>
      </c>
      <c r="H469">
        <v>79</v>
      </c>
      <c r="I469" s="12">
        <v>0</v>
      </c>
      <c r="J469" s="3">
        <f t="shared" si="64"/>
        <v>94.063000000000017</v>
      </c>
      <c r="K469" s="7">
        <v>41456</v>
      </c>
      <c r="L469">
        <v>61.5</v>
      </c>
      <c r="M469" s="12">
        <v>0</v>
      </c>
      <c r="N469" s="3">
        <f t="shared" si="65"/>
        <v>67.585499999999996</v>
      </c>
      <c r="O469" s="7">
        <v>41487</v>
      </c>
      <c r="P469">
        <v>70.8</v>
      </c>
      <c r="Q469" s="12">
        <v>0</v>
      </c>
      <c r="R469" s="3">
        <f t="shared" si="66"/>
        <v>83.729599999999991</v>
      </c>
      <c r="S469" s="7">
        <v>41518</v>
      </c>
      <c r="T469">
        <v>64.5</v>
      </c>
      <c r="U469" s="12">
        <v>0.28000000000000003</v>
      </c>
      <c r="V469" s="3">
        <f t="shared" si="67"/>
        <v>118.81850000000001</v>
      </c>
      <c r="W469" s="7">
        <v>41548</v>
      </c>
      <c r="X469">
        <v>31.6</v>
      </c>
      <c r="Y469" s="12">
        <v>0</v>
      </c>
      <c r="Z469" s="3">
        <f t="shared" si="68"/>
        <v>38.359200000000008</v>
      </c>
      <c r="AA469" s="7">
        <v>41579</v>
      </c>
      <c r="AB469">
        <v>29.3</v>
      </c>
      <c r="AC469" s="12"/>
      <c r="AD469" s="3">
        <f t="shared" si="69"/>
        <v>47.319499999999998</v>
      </c>
      <c r="AE469" s="7">
        <v>41609</v>
      </c>
      <c r="AF469">
        <v>92.8</v>
      </c>
      <c r="AG469" s="12"/>
      <c r="AH469" s="3">
        <f t="shared" si="70"/>
        <v>149.87199999999999</v>
      </c>
    </row>
    <row r="470" spans="2:34" x14ac:dyDescent="0.35">
      <c r="B470">
        <f t="shared" si="71"/>
        <v>2013</v>
      </c>
      <c r="C470" s="7">
        <v>41396</v>
      </c>
      <c r="D470">
        <v>49.4</v>
      </c>
      <c r="E470" s="12">
        <v>0</v>
      </c>
      <c r="F470" s="3">
        <f t="shared" si="63"/>
        <v>52.557800000000007</v>
      </c>
      <c r="G470" s="7">
        <v>41427</v>
      </c>
      <c r="H470">
        <v>66.099999999999994</v>
      </c>
      <c r="I470" s="12">
        <v>0</v>
      </c>
      <c r="J470" s="3">
        <f t="shared" si="64"/>
        <v>75.525700000000001</v>
      </c>
      <c r="K470" s="7">
        <v>41457</v>
      </c>
      <c r="L470">
        <v>77.8</v>
      </c>
      <c r="M470" s="12">
        <v>0.28999999999999998</v>
      </c>
      <c r="N470" s="3">
        <f t="shared" si="65"/>
        <v>131.3621</v>
      </c>
      <c r="O470" s="7">
        <v>41488</v>
      </c>
      <c r="P470">
        <v>70.400000000000006</v>
      </c>
      <c r="Q470" s="12">
        <v>0.44</v>
      </c>
      <c r="R470" s="3">
        <f t="shared" si="66"/>
        <v>144.38080000000002</v>
      </c>
      <c r="S470" s="7">
        <v>41519</v>
      </c>
      <c r="T470">
        <v>116</v>
      </c>
      <c r="U470" s="12">
        <v>0.81</v>
      </c>
      <c r="V470" s="3">
        <f t="shared" si="67"/>
        <v>266.57350000000002</v>
      </c>
      <c r="W470" s="7">
        <v>41549</v>
      </c>
      <c r="X470">
        <v>29.3</v>
      </c>
      <c r="Y470" s="12">
        <v>0</v>
      </c>
      <c r="Z470" s="3">
        <f t="shared" si="68"/>
        <v>35.054100000000005</v>
      </c>
      <c r="AA470" s="7">
        <v>41580</v>
      </c>
      <c r="AB470">
        <v>33.5</v>
      </c>
      <c r="AC470" s="12"/>
      <c r="AD470" s="3">
        <f t="shared" si="69"/>
        <v>54.102499999999999</v>
      </c>
      <c r="AE470" s="7">
        <v>41610</v>
      </c>
      <c r="AF470">
        <v>77.099999999999994</v>
      </c>
      <c r="AG470" s="12"/>
      <c r="AH470" s="3">
        <f t="shared" si="70"/>
        <v>124.51649999999999</v>
      </c>
    </row>
    <row r="471" spans="2:34" x14ac:dyDescent="0.35">
      <c r="B471">
        <f t="shared" si="71"/>
        <v>2013</v>
      </c>
      <c r="C471" s="7">
        <v>41397</v>
      </c>
      <c r="D471">
        <v>46.3</v>
      </c>
      <c r="E471" s="12">
        <v>0</v>
      </c>
      <c r="F471" s="3">
        <f t="shared" si="63"/>
        <v>48.103100000000005</v>
      </c>
      <c r="G471" s="7">
        <v>41428</v>
      </c>
      <c r="H471">
        <v>57.9</v>
      </c>
      <c r="I471" s="12">
        <v>0.05</v>
      </c>
      <c r="J471" s="3">
        <f t="shared" si="64"/>
        <v>70.69980000000001</v>
      </c>
      <c r="K471" s="7">
        <v>41458</v>
      </c>
      <c r="L471">
        <v>74</v>
      </c>
      <c r="M471" s="12">
        <v>0</v>
      </c>
      <c r="N471" s="3">
        <f t="shared" si="65"/>
        <v>85.548000000000002</v>
      </c>
      <c r="O471" s="7">
        <v>41489</v>
      </c>
      <c r="P471">
        <v>71.7</v>
      </c>
      <c r="Q471" s="12">
        <v>0.02</v>
      </c>
      <c r="R471" s="3">
        <f t="shared" si="66"/>
        <v>87.805900000000008</v>
      </c>
      <c r="S471" s="7">
        <v>41520</v>
      </c>
      <c r="T471">
        <v>359</v>
      </c>
      <c r="U471" s="12">
        <v>2.36</v>
      </c>
      <c r="V471" s="3">
        <f t="shared" si="67"/>
        <v>831.447</v>
      </c>
      <c r="W471" s="7">
        <v>41550</v>
      </c>
      <c r="X471">
        <v>26.3</v>
      </c>
      <c r="Y471" s="12">
        <v>0</v>
      </c>
      <c r="Z471" s="3">
        <f t="shared" si="68"/>
        <v>30.743100000000002</v>
      </c>
      <c r="AA471" s="7">
        <v>41581</v>
      </c>
      <c r="AB471">
        <v>32.6</v>
      </c>
      <c r="AC471" s="12"/>
      <c r="AD471" s="3">
        <f t="shared" si="69"/>
        <v>52.649000000000001</v>
      </c>
      <c r="AE471" s="7">
        <v>41611</v>
      </c>
      <c r="AF471">
        <v>73.599999999999994</v>
      </c>
      <c r="AG471" s="12"/>
      <c r="AH471" s="3">
        <f t="shared" si="70"/>
        <v>118.86399999999999</v>
      </c>
    </row>
    <row r="472" spans="2:34" x14ac:dyDescent="0.35">
      <c r="B472">
        <f t="shared" si="71"/>
        <v>2013</v>
      </c>
      <c r="C472" s="7">
        <v>41398</v>
      </c>
      <c r="D472">
        <v>42.5</v>
      </c>
      <c r="E472" s="12">
        <v>0</v>
      </c>
      <c r="F472" s="3">
        <f t="shared" si="63"/>
        <v>42.642500000000005</v>
      </c>
      <c r="G472" s="7">
        <v>41429</v>
      </c>
      <c r="H472">
        <v>52.4</v>
      </c>
      <c r="I472" s="12">
        <v>0</v>
      </c>
      <c r="J472" s="3">
        <f t="shared" si="64"/>
        <v>55.838799999999999</v>
      </c>
      <c r="K472" s="7">
        <v>41459</v>
      </c>
      <c r="L472">
        <v>62.5</v>
      </c>
      <c r="M472" s="12">
        <v>0</v>
      </c>
      <c r="N472" s="3">
        <f t="shared" si="65"/>
        <v>69.022500000000008</v>
      </c>
      <c r="O472" s="7">
        <v>41490</v>
      </c>
      <c r="P472">
        <v>63.9</v>
      </c>
      <c r="Q472" s="12">
        <v>0.47</v>
      </c>
      <c r="R472" s="3">
        <f t="shared" si="66"/>
        <v>139.2148</v>
      </c>
      <c r="S472" s="7">
        <v>41521</v>
      </c>
      <c r="T472">
        <v>501</v>
      </c>
      <c r="U472" s="12">
        <v>0.05</v>
      </c>
      <c r="V472" s="3">
        <f t="shared" si="67"/>
        <v>714.06449999999995</v>
      </c>
      <c r="W472" s="7">
        <v>41551</v>
      </c>
      <c r="X472">
        <v>23.3</v>
      </c>
      <c r="Y472" s="12">
        <v>0</v>
      </c>
      <c r="Z472" s="3">
        <f t="shared" si="68"/>
        <v>26.432100000000002</v>
      </c>
      <c r="AA472" s="7">
        <v>41582</v>
      </c>
      <c r="AB472">
        <v>29.5</v>
      </c>
      <c r="AC472" s="12"/>
      <c r="AD472" s="3">
        <f t="shared" si="69"/>
        <v>47.642499999999998</v>
      </c>
      <c r="AE472" s="7">
        <v>41612</v>
      </c>
      <c r="AF472">
        <v>71.900000000000006</v>
      </c>
      <c r="AG472" s="12"/>
      <c r="AH472" s="3">
        <f t="shared" si="70"/>
        <v>116.11850000000001</v>
      </c>
    </row>
    <row r="473" spans="2:34" x14ac:dyDescent="0.35">
      <c r="B473">
        <f t="shared" si="71"/>
        <v>2013</v>
      </c>
      <c r="C473" s="7">
        <v>41399</v>
      </c>
      <c r="D473">
        <v>39.200000000000003</v>
      </c>
      <c r="E473" s="12">
        <v>0</v>
      </c>
      <c r="F473" s="3">
        <f t="shared" si="63"/>
        <v>37.900400000000005</v>
      </c>
      <c r="G473" s="7">
        <v>41430</v>
      </c>
      <c r="H473">
        <v>45.7</v>
      </c>
      <c r="I473" s="12">
        <v>0</v>
      </c>
      <c r="J473" s="3">
        <f t="shared" si="64"/>
        <v>46.210900000000002</v>
      </c>
      <c r="K473" s="7">
        <v>41460</v>
      </c>
      <c r="L473">
        <v>51.5</v>
      </c>
      <c r="M473" s="12">
        <v>0</v>
      </c>
      <c r="N473" s="3">
        <f t="shared" si="65"/>
        <v>53.215499999999999</v>
      </c>
      <c r="O473" s="7">
        <v>41491</v>
      </c>
      <c r="P473">
        <v>60.9</v>
      </c>
      <c r="Q473" s="12">
        <v>0.18</v>
      </c>
      <c r="R473" s="3">
        <f t="shared" si="66"/>
        <v>94.550299999999993</v>
      </c>
      <c r="S473" s="7">
        <v>41522</v>
      </c>
      <c r="T473">
        <v>291</v>
      </c>
      <c r="U473" s="12">
        <v>0.44</v>
      </c>
      <c r="V473" s="3">
        <f t="shared" si="67"/>
        <v>466.56300000000005</v>
      </c>
      <c r="W473" s="7">
        <v>41552</v>
      </c>
      <c r="X473">
        <v>20.8</v>
      </c>
      <c r="Y473" s="12">
        <v>0</v>
      </c>
      <c r="Z473" s="3">
        <f t="shared" si="68"/>
        <v>22.839600000000001</v>
      </c>
      <c r="AA473" s="7">
        <v>41583</v>
      </c>
      <c r="AB473">
        <v>25.8</v>
      </c>
      <c r="AC473" s="12"/>
      <c r="AD473" s="3">
        <f t="shared" si="69"/>
        <v>41.667000000000002</v>
      </c>
      <c r="AE473" s="7">
        <v>41613</v>
      </c>
      <c r="AF473">
        <v>65.900000000000006</v>
      </c>
      <c r="AG473" s="12"/>
      <c r="AH473" s="3">
        <f t="shared" si="70"/>
        <v>106.42850000000001</v>
      </c>
    </row>
    <row r="474" spans="2:34" x14ac:dyDescent="0.35">
      <c r="B474">
        <f t="shared" si="71"/>
        <v>2013</v>
      </c>
      <c r="C474" s="7">
        <v>41400</v>
      </c>
      <c r="D474">
        <v>35.700000000000003</v>
      </c>
      <c r="E474" s="12">
        <v>0</v>
      </c>
      <c r="F474" s="3">
        <f t="shared" si="63"/>
        <v>32.870900000000006</v>
      </c>
      <c r="G474" s="7">
        <v>41431</v>
      </c>
      <c r="H474">
        <v>40.4</v>
      </c>
      <c r="I474" s="12">
        <v>0</v>
      </c>
      <c r="J474" s="3">
        <f t="shared" si="64"/>
        <v>38.594799999999999</v>
      </c>
      <c r="K474" s="7">
        <v>41461</v>
      </c>
      <c r="L474">
        <v>43.1</v>
      </c>
      <c r="M474" s="12">
        <v>0</v>
      </c>
      <c r="N474" s="3">
        <f t="shared" si="65"/>
        <v>41.144700000000007</v>
      </c>
      <c r="O474" s="7">
        <v>41492</v>
      </c>
      <c r="P474">
        <v>54.8</v>
      </c>
      <c r="Q474" s="12">
        <v>0</v>
      </c>
      <c r="R474" s="3">
        <f t="shared" si="66"/>
        <v>60.7376</v>
      </c>
      <c r="S474" s="7">
        <v>41523</v>
      </c>
      <c r="T474">
        <v>171</v>
      </c>
      <c r="U474" s="12">
        <v>0</v>
      </c>
      <c r="V474" s="3">
        <f t="shared" si="67"/>
        <v>232.89699999999999</v>
      </c>
      <c r="W474" s="7">
        <v>41553</v>
      </c>
      <c r="X474">
        <v>18.600000000000001</v>
      </c>
      <c r="Y474" s="12">
        <v>0</v>
      </c>
      <c r="Z474" s="3">
        <f t="shared" si="68"/>
        <v>19.678200000000004</v>
      </c>
      <c r="AA474" s="7">
        <v>41584</v>
      </c>
      <c r="AB474">
        <v>23.4</v>
      </c>
      <c r="AC474" s="12"/>
      <c r="AD474" s="3">
        <f t="shared" si="69"/>
        <v>37.790999999999997</v>
      </c>
      <c r="AE474" s="7">
        <v>41614</v>
      </c>
      <c r="AF474">
        <v>69.900000000000006</v>
      </c>
      <c r="AG474" s="12"/>
      <c r="AH474" s="3">
        <f t="shared" si="70"/>
        <v>112.88850000000001</v>
      </c>
    </row>
    <row r="475" spans="2:34" x14ac:dyDescent="0.35">
      <c r="B475">
        <f t="shared" si="71"/>
        <v>2013</v>
      </c>
      <c r="C475" s="7">
        <v>41401</v>
      </c>
      <c r="D475">
        <v>33.5</v>
      </c>
      <c r="E475" s="12">
        <v>0</v>
      </c>
      <c r="F475" s="3">
        <f t="shared" si="63"/>
        <v>29.709500000000006</v>
      </c>
      <c r="G475" s="7">
        <v>41432</v>
      </c>
      <c r="H475">
        <v>36.9</v>
      </c>
      <c r="I475" s="12">
        <v>0</v>
      </c>
      <c r="J475" s="3">
        <f t="shared" si="64"/>
        <v>33.565300000000001</v>
      </c>
      <c r="K475" s="7">
        <v>41462</v>
      </c>
      <c r="L475">
        <v>37.4</v>
      </c>
      <c r="M475" s="12">
        <v>0</v>
      </c>
      <c r="N475" s="3">
        <f t="shared" si="65"/>
        <v>32.953800000000001</v>
      </c>
      <c r="O475" s="7">
        <v>41493</v>
      </c>
      <c r="P475">
        <v>48.4</v>
      </c>
      <c r="Q475" s="12">
        <v>0</v>
      </c>
      <c r="R475" s="3">
        <f t="shared" si="66"/>
        <v>51.54079999999999</v>
      </c>
      <c r="S475" s="7">
        <v>41524</v>
      </c>
      <c r="T475">
        <v>116</v>
      </c>
      <c r="U475" s="12">
        <v>0</v>
      </c>
      <c r="V475" s="3">
        <f t="shared" si="67"/>
        <v>153.86199999999999</v>
      </c>
      <c r="W475" s="7">
        <v>41554</v>
      </c>
      <c r="X475">
        <v>18</v>
      </c>
      <c r="Y475" s="12">
        <v>0.18</v>
      </c>
      <c r="Z475" s="3">
        <f t="shared" si="68"/>
        <v>43.863</v>
      </c>
      <c r="AA475" s="7">
        <v>41585</v>
      </c>
      <c r="AB475">
        <v>22.8</v>
      </c>
      <c r="AC475" s="12"/>
      <c r="AD475" s="3">
        <f t="shared" si="69"/>
        <v>36.822000000000003</v>
      </c>
      <c r="AE475" s="7">
        <v>41615</v>
      </c>
      <c r="AF475">
        <v>72.2</v>
      </c>
      <c r="AG475" s="12"/>
      <c r="AH475" s="3">
        <f t="shared" si="70"/>
        <v>116.60300000000001</v>
      </c>
    </row>
    <row r="476" spans="2:34" x14ac:dyDescent="0.35">
      <c r="B476">
        <f t="shared" si="71"/>
        <v>2013</v>
      </c>
      <c r="C476" s="7">
        <v>41402</v>
      </c>
      <c r="D476">
        <v>31.5</v>
      </c>
      <c r="E476" s="12">
        <v>0</v>
      </c>
      <c r="F476" s="3">
        <f t="shared" si="63"/>
        <v>26.835500000000003</v>
      </c>
      <c r="G476" s="7">
        <v>41433</v>
      </c>
      <c r="H476">
        <v>107</v>
      </c>
      <c r="I476" s="12">
        <v>2.13</v>
      </c>
      <c r="J476" s="3">
        <f t="shared" si="64"/>
        <v>430.68849999999998</v>
      </c>
      <c r="K476" s="7">
        <v>41463</v>
      </c>
      <c r="L476">
        <v>34.200000000000003</v>
      </c>
      <c r="M476" s="12">
        <v>0.28999999999999998</v>
      </c>
      <c r="N476" s="3">
        <f t="shared" si="65"/>
        <v>68.7089</v>
      </c>
      <c r="O476" s="7">
        <v>41494</v>
      </c>
      <c r="P476">
        <v>44</v>
      </c>
      <c r="Q476" s="12">
        <v>0.06</v>
      </c>
      <c r="R476" s="3">
        <f t="shared" si="66"/>
        <v>53.567000000000007</v>
      </c>
      <c r="S476" s="7">
        <v>41525</v>
      </c>
      <c r="T476">
        <v>95.5</v>
      </c>
      <c r="U476" s="12">
        <v>0.4</v>
      </c>
      <c r="V476" s="3">
        <f t="shared" si="67"/>
        <v>180.06349999999998</v>
      </c>
      <c r="W476" s="7">
        <v>41555</v>
      </c>
      <c r="X476">
        <v>27</v>
      </c>
      <c r="Y476" s="12">
        <v>0.27</v>
      </c>
      <c r="Z476" s="3">
        <f t="shared" si="68"/>
        <v>69.319500000000005</v>
      </c>
      <c r="AA476" s="7">
        <v>41586</v>
      </c>
      <c r="AB476">
        <v>23.5</v>
      </c>
      <c r="AC476" s="12"/>
      <c r="AD476" s="3">
        <f t="shared" si="69"/>
        <v>37.952500000000001</v>
      </c>
      <c r="AE476" s="7">
        <v>41616</v>
      </c>
      <c r="AF476">
        <v>63.8</v>
      </c>
      <c r="AG476" s="12"/>
      <c r="AH476" s="3">
        <f t="shared" si="70"/>
        <v>103.03699999999999</v>
      </c>
    </row>
    <row r="477" spans="2:34" x14ac:dyDescent="0.35">
      <c r="B477">
        <f t="shared" si="71"/>
        <v>2013</v>
      </c>
      <c r="C477" s="7">
        <v>41403</v>
      </c>
      <c r="D477">
        <v>35.9</v>
      </c>
      <c r="E477" s="12">
        <v>0.55000000000000004</v>
      </c>
      <c r="F477" s="3">
        <f t="shared" si="63"/>
        <v>109.69080000000001</v>
      </c>
      <c r="G477" s="7">
        <v>41434</v>
      </c>
      <c r="H477">
        <v>136</v>
      </c>
      <c r="I477" s="12">
        <v>0</v>
      </c>
      <c r="J477" s="3">
        <f t="shared" si="64"/>
        <v>175.97200000000001</v>
      </c>
      <c r="K477" s="7">
        <v>41464</v>
      </c>
      <c r="L477">
        <v>31.6</v>
      </c>
      <c r="M477" s="12">
        <v>0.01</v>
      </c>
      <c r="N477" s="3">
        <f t="shared" si="65"/>
        <v>26.010700000000007</v>
      </c>
      <c r="O477" s="7">
        <v>41495</v>
      </c>
      <c r="P477">
        <v>127</v>
      </c>
      <c r="Q477" s="12">
        <v>1.66</v>
      </c>
      <c r="R477" s="3">
        <f t="shared" si="66"/>
        <v>395.47800000000001</v>
      </c>
      <c r="S477" s="7">
        <v>41526</v>
      </c>
      <c r="T477">
        <v>82.4</v>
      </c>
      <c r="U477" s="12">
        <v>0</v>
      </c>
      <c r="V477" s="3">
        <f t="shared" si="67"/>
        <v>105.57880000000002</v>
      </c>
      <c r="W477" s="7">
        <v>41556</v>
      </c>
      <c r="X477">
        <v>22</v>
      </c>
      <c r="Y477" s="12">
        <v>0</v>
      </c>
      <c r="Z477" s="3">
        <f t="shared" si="68"/>
        <v>24.564</v>
      </c>
      <c r="AA477" s="7">
        <v>41587</v>
      </c>
      <c r="AB477">
        <v>21.6</v>
      </c>
      <c r="AC477" s="12"/>
      <c r="AD477" s="3">
        <f t="shared" si="69"/>
        <v>34.884</v>
      </c>
      <c r="AE477" s="7">
        <v>41617</v>
      </c>
      <c r="AF477">
        <v>53.2</v>
      </c>
      <c r="AG477" s="12"/>
      <c r="AH477" s="3">
        <f t="shared" si="70"/>
        <v>85.918000000000006</v>
      </c>
    </row>
    <row r="478" spans="2:34" x14ac:dyDescent="0.35">
      <c r="B478">
        <f t="shared" si="71"/>
        <v>2013</v>
      </c>
      <c r="C478" s="7">
        <v>41404</v>
      </c>
      <c r="D478">
        <v>41.8</v>
      </c>
      <c r="E478" s="12">
        <v>0</v>
      </c>
      <c r="F478" s="3">
        <f t="shared" si="63"/>
        <v>41.636600000000001</v>
      </c>
      <c r="G478" s="7">
        <v>41435</v>
      </c>
      <c r="H478">
        <v>120</v>
      </c>
      <c r="I478" s="12">
        <v>0</v>
      </c>
      <c r="J478" s="3">
        <f t="shared" si="64"/>
        <v>152.97999999999999</v>
      </c>
      <c r="K478" s="7">
        <v>41465</v>
      </c>
      <c r="L478">
        <v>29.3</v>
      </c>
      <c r="M478" s="12">
        <v>0</v>
      </c>
      <c r="N478" s="3">
        <f t="shared" si="65"/>
        <v>21.314100000000003</v>
      </c>
      <c r="O478" s="7">
        <v>41496</v>
      </c>
      <c r="P478">
        <v>289</v>
      </c>
      <c r="Q478" s="12">
        <v>1.05</v>
      </c>
      <c r="R478" s="3">
        <f t="shared" si="66"/>
        <v>543.39049999999997</v>
      </c>
      <c r="S478" s="7">
        <v>41527</v>
      </c>
      <c r="T478">
        <v>68.2</v>
      </c>
      <c r="U478" s="12">
        <v>0</v>
      </c>
      <c r="V478" s="3">
        <f t="shared" si="67"/>
        <v>85.173400000000015</v>
      </c>
      <c r="W478" s="7">
        <v>41557</v>
      </c>
      <c r="X478">
        <v>19.8</v>
      </c>
      <c r="Y478" s="12">
        <v>0</v>
      </c>
      <c r="Z478" s="3">
        <f t="shared" si="68"/>
        <v>21.402600000000003</v>
      </c>
      <c r="AA478" s="7">
        <v>41588</v>
      </c>
      <c r="AB478">
        <v>20.3</v>
      </c>
      <c r="AC478" s="12"/>
      <c r="AD478" s="3">
        <f t="shared" si="69"/>
        <v>32.784500000000001</v>
      </c>
      <c r="AE478" s="7">
        <v>41618</v>
      </c>
      <c r="AF478">
        <v>47.9</v>
      </c>
      <c r="AG478" s="12"/>
      <c r="AH478" s="3">
        <f t="shared" si="70"/>
        <v>77.358499999999992</v>
      </c>
    </row>
    <row r="479" spans="2:34" x14ac:dyDescent="0.35">
      <c r="B479">
        <f t="shared" si="71"/>
        <v>2013</v>
      </c>
      <c r="C479" s="7">
        <v>41405</v>
      </c>
      <c r="D479">
        <v>46.8</v>
      </c>
      <c r="E479" s="12">
        <v>0.01</v>
      </c>
      <c r="F479" s="3">
        <f t="shared" si="63"/>
        <v>50.213099999999997</v>
      </c>
      <c r="G479" s="7">
        <v>41436</v>
      </c>
      <c r="H479">
        <v>102</v>
      </c>
      <c r="I479" s="12">
        <v>0.28999999999999998</v>
      </c>
      <c r="J479" s="3">
        <f t="shared" si="64"/>
        <v>167.4675</v>
      </c>
      <c r="K479" s="7">
        <v>41466</v>
      </c>
      <c r="L479">
        <v>30.7</v>
      </c>
      <c r="M479" s="12">
        <v>0.12</v>
      </c>
      <c r="N479" s="3">
        <f t="shared" si="65"/>
        <v>40.023900000000005</v>
      </c>
      <c r="O479" s="7">
        <v>41497</v>
      </c>
      <c r="P479">
        <v>232</v>
      </c>
      <c r="Q479" s="12">
        <v>0</v>
      </c>
      <c r="R479" s="3">
        <f t="shared" si="66"/>
        <v>315.37400000000002</v>
      </c>
      <c r="S479" s="7">
        <v>41528</v>
      </c>
      <c r="T479">
        <v>61.1</v>
      </c>
      <c r="U479" s="12">
        <v>0</v>
      </c>
      <c r="V479" s="3">
        <f t="shared" si="67"/>
        <v>74.970700000000008</v>
      </c>
      <c r="W479" s="7">
        <v>41558</v>
      </c>
      <c r="X479">
        <v>18.399999999999999</v>
      </c>
      <c r="Y479" s="12">
        <v>0</v>
      </c>
      <c r="Z479" s="3">
        <f t="shared" si="68"/>
        <v>19.390799999999999</v>
      </c>
      <c r="AA479" s="7">
        <v>41589</v>
      </c>
      <c r="AB479">
        <v>20.5</v>
      </c>
      <c r="AC479" s="12"/>
      <c r="AD479" s="3">
        <f t="shared" si="69"/>
        <v>33.107500000000002</v>
      </c>
      <c r="AE479" s="7">
        <v>41619</v>
      </c>
      <c r="AF479">
        <v>43</v>
      </c>
      <c r="AG479" s="12"/>
      <c r="AH479" s="3">
        <f t="shared" si="70"/>
        <v>69.444999999999993</v>
      </c>
    </row>
    <row r="480" spans="2:34" x14ac:dyDescent="0.35">
      <c r="B480">
        <f t="shared" si="71"/>
        <v>2013</v>
      </c>
      <c r="C480" s="7">
        <v>41406</v>
      </c>
      <c r="D480">
        <v>47.8</v>
      </c>
      <c r="E480" s="12">
        <v>0.46</v>
      </c>
      <c r="F480" s="3">
        <f t="shared" si="63"/>
        <v>114.26759999999999</v>
      </c>
      <c r="G480" s="7">
        <v>41437</v>
      </c>
      <c r="H480">
        <v>210</v>
      </c>
      <c r="I480" s="12">
        <v>1.1499999999999999</v>
      </c>
      <c r="J480" s="3">
        <f t="shared" si="64"/>
        <v>442.33250000000004</v>
      </c>
      <c r="K480" s="7">
        <v>41467</v>
      </c>
      <c r="L480">
        <v>32.299999999999997</v>
      </c>
      <c r="M480" s="12">
        <v>0</v>
      </c>
      <c r="N480" s="3">
        <f t="shared" si="65"/>
        <v>25.625099999999996</v>
      </c>
      <c r="O480" s="7">
        <v>41498</v>
      </c>
      <c r="P480">
        <v>150</v>
      </c>
      <c r="Q480" s="12">
        <v>0</v>
      </c>
      <c r="R480" s="3">
        <f t="shared" si="66"/>
        <v>197.54000000000002</v>
      </c>
      <c r="S480" s="7">
        <v>41529</v>
      </c>
      <c r="T480">
        <v>56.4</v>
      </c>
      <c r="U480" s="12">
        <v>0</v>
      </c>
      <c r="V480" s="3">
        <f t="shared" si="67"/>
        <v>68.216800000000006</v>
      </c>
      <c r="W480" s="7">
        <v>41559</v>
      </c>
      <c r="X480">
        <v>17.7</v>
      </c>
      <c r="Y480" s="12">
        <v>0</v>
      </c>
      <c r="Z480" s="3">
        <f t="shared" si="68"/>
        <v>18.384899999999998</v>
      </c>
      <c r="AA480" s="7">
        <v>41590</v>
      </c>
      <c r="AB480">
        <v>19.3</v>
      </c>
      <c r="AC480" s="12"/>
      <c r="AD480" s="3">
        <f t="shared" si="69"/>
        <v>31.169499999999999</v>
      </c>
      <c r="AE480" s="7">
        <v>41620</v>
      </c>
      <c r="AF480">
        <v>38.299999999999997</v>
      </c>
      <c r="AG480" s="12"/>
      <c r="AH480" s="3">
        <f t="shared" si="70"/>
        <v>61.854499999999994</v>
      </c>
    </row>
    <row r="481" spans="2:34" x14ac:dyDescent="0.35">
      <c r="B481">
        <f t="shared" si="71"/>
        <v>2013</v>
      </c>
      <c r="C481" s="7">
        <v>41407</v>
      </c>
      <c r="D481">
        <v>57.5</v>
      </c>
      <c r="E481" s="12">
        <v>7.0000000000000007E-2</v>
      </c>
      <c r="F481" s="3">
        <f t="shared" si="63"/>
        <v>73.937999999999988</v>
      </c>
      <c r="G481" s="7">
        <v>41438</v>
      </c>
      <c r="H481">
        <v>293</v>
      </c>
      <c r="I481" s="12">
        <v>0.43</v>
      </c>
      <c r="J481" s="3">
        <f t="shared" si="64"/>
        <v>461.41550000000001</v>
      </c>
      <c r="K481" s="7">
        <v>41468</v>
      </c>
      <c r="L481">
        <v>28.6</v>
      </c>
      <c r="M481" s="12">
        <v>0</v>
      </c>
      <c r="N481" s="3">
        <f t="shared" si="65"/>
        <v>20.308200000000006</v>
      </c>
      <c r="O481" s="7">
        <v>41499</v>
      </c>
      <c r="P481">
        <v>102</v>
      </c>
      <c r="Q481" s="12">
        <v>0</v>
      </c>
      <c r="R481" s="3">
        <f t="shared" si="66"/>
        <v>128.56400000000002</v>
      </c>
      <c r="S481" s="7">
        <v>41530</v>
      </c>
      <c r="T481">
        <v>56.1</v>
      </c>
      <c r="U481" s="12">
        <v>1.1399999999999999</v>
      </c>
      <c r="V481" s="3">
        <f t="shared" si="67"/>
        <v>226.41669999999999</v>
      </c>
      <c r="W481" s="7">
        <v>41560</v>
      </c>
      <c r="X481">
        <v>17.100000000000001</v>
      </c>
      <c r="Y481" s="12">
        <v>0</v>
      </c>
      <c r="Z481" s="3">
        <f t="shared" si="68"/>
        <v>17.522700000000004</v>
      </c>
      <c r="AA481" s="7">
        <v>41591</v>
      </c>
      <c r="AB481">
        <v>18.2</v>
      </c>
      <c r="AC481" s="12"/>
      <c r="AD481" s="3">
        <f t="shared" si="69"/>
        <v>29.392999999999997</v>
      </c>
      <c r="AE481" s="7">
        <v>41621</v>
      </c>
      <c r="AF481">
        <v>34.4</v>
      </c>
      <c r="AG481" s="12"/>
      <c r="AH481" s="3">
        <f t="shared" si="70"/>
        <v>55.555999999999997</v>
      </c>
    </row>
    <row r="482" spans="2:34" x14ac:dyDescent="0.35">
      <c r="B482">
        <f t="shared" si="71"/>
        <v>2013</v>
      </c>
      <c r="C482" s="7">
        <v>41408</v>
      </c>
      <c r="D482">
        <v>57.3</v>
      </c>
      <c r="E482" s="12">
        <v>0</v>
      </c>
      <c r="F482" s="3">
        <f t="shared" si="63"/>
        <v>63.910099999999993</v>
      </c>
      <c r="G482" s="7">
        <v>41439</v>
      </c>
      <c r="H482">
        <v>232</v>
      </c>
      <c r="I482" s="12">
        <v>0</v>
      </c>
      <c r="J482" s="3">
        <f t="shared" si="64"/>
        <v>313.92400000000004</v>
      </c>
      <c r="K482" s="7">
        <v>41469</v>
      </c>
      <c r="L482">
        <v>26</v>
      </c>
      <c r="M482" s="12">
        <v>0</v>
      </c>
      <c r="N482" s="3">
        <f t="shared" si="65"/>
        <v>16.572000000000003</v>
      </c>
      <c r="O482" s="7">
        <v>41500</v>
      </c>
      <c r="P482">
        <v>78.5</v>
      </c>
      <c r="Q482" s="12">
        <v>0.25</v>
      </c>
      <c r="R482" s="3">
        <f t="shared" si="66"/>
        <v>129.58199999999999</v>
      </c>
      <c r="S482" s="7">
        <v>41531</v>
      </c>
      <c r="T482">
        <v>63.3</v>
      </c>
      <c r="U482" s="12">
        <v>0.51</v>
      </c>
      <c r="V482" s="3">
        <f t="shared" si="67"/>
        <v>149.0986</v>
      </c>
      <c r="W482" s="7">
        <v>41561</v>
      </c>
      <c r="X482">
        <v>16.399999999999999</v>
      </c>
      <c r="Y482" s="12">
        <v>0</v>
      </c>
      <c r="Z482" s="3">
        <f t="shared" si="68"/>
        <v>16.5168</v>
      </c>
      <c r="AA482" s="7">
        <v>41592</v>
      </c>
      <c r="AB482">
        <v>17.5</v>
      </c>
      <c r="AC482" s="12"/>
      <c r="AD482" s="3">
        <f t="shared" si="69"/>
        <v>28.262499999999999</v>
      </c>
      <c r="AE482" s="7">
        <v>41622</v>
      </c>
      <c r="AF482">
        <v>31.3</v>
      </c>
      <c r="AG482" s="12"/>
      <c r="AH482" s="3">
        <f t="shared" si="70"/>
        <v>50.549500000000002</v>
      </c>
    </row>
    <row r="483" spans="2:34" x14ac:dyDescent="0.35">
      <c r="B483">
        <f t="shared" si="71"/>
        <v>2013</v>
      </c>
      <c r="C483" s="7">
        <v>41409</v>
      </c>
      <c r="D483">
        <v>51.4</v>
      </c>
      <c r="E483" s="12">
        <v>0</v>
      </c>
      <c r="F483" s="3">
        <f t="shared" si="63"/>
        <v>55.431800000000003</v>
      </c>
      <c r="G483" s="7">
        <v>41440</v>
      </c>
      <c r="H483">
        <v>156</v>
      </c>
      <c r="I483" s="12">
        <v>0.02</v>
      </c>
      <c r="J483" s="3">
        <f t="shared" si="64"/>
        <v>207.49499999999998</v>
      </c>
      <c r="K483" s="7">
        <v>41470</v>
      </c>
      <c r="L483">
        <v>24.6</v>
      </c>
      <c r="M483" s="12">
        <v>0</v>
      </c>
      <c r="N483" s="3">
        <f t="shared" si="65"/>
        <v>14.560200000000002</v>
      </c>
      <c r="O483" s="7">
        <v>41501</v>
      </c>
      <c r="P483">
        <v>66.8</v>
      </c>
      <c r="Q483" s="12">
        <v>0</v>
      </c>
      <c r="R483" s="3">
        <f t="shared" si="66"/>
        <v>77.9816</v>
      </c>
      <c r="S483" s="7">
        <v>41532</v>
      </c>
      <c r="T483">
        <v>57.9</v>
      </c>
      <c r="U483" s="12">
        <v>0</v>
      </c>
      <c r="V483" s="3">
        <f t="shared" si="67"/>
        <v>70.37230000000001</v>
      </c>
      <c r="W483" s="7">
        <v>41562</v>
      </c>
      <c r="X483">
        <v>16.5</v>
      </c>
      <c r="Y483" s="12">
        <v>0</v>
      </c>
      <c r="Z483" s="3">
        <f t="shared" si="68"/>
        <v>16.660499999999999</v>
      </c>
      <c r="AA483" s="7">
        <v>41593</v>
      </c>
      <c r="AB483">
        <v>17.100000000000001</v>
      </c>
      <c r="AC483" s="12"/>
      <c r="AD483" s="3">
        <f t="shared" si="69"/>
        <v>27.616500000000002</v>
      </c>
      <c r="AE483" s="7">
        <v>41623</v>
      </c>
      <c r="AF483">
        <v>30.2</v>
      </c>
      <c r="AG483" s="12"/>
      <c r="AH483" s="3">
        <f t="shared" si="70"/>
        <v>48.772999999999996</v>
      </c>
    </row>
    <row r="484" spans="2:34" x14ac:dyDescent="0.35">
      <c r="B484">
        <f t="shared" si="71"/>
        <v>2013</v>
      </c>
      <c r="C484" s="7">
        <v>41410</v>
      </c>
      <c r="D484">
        <v>48.8</v>
      </c>
      <c r="E484" s="12">
        <v>0.22</v>
      </c>
      <c r="F484" s="3">
        <f t="shared" si="63"/>
        <v>82.308599999999998</v>
      </c>
      <c r="G484" s="7">
        <v>41441</v>
      </c>
      <c r="H484">
        <v>107</v>
      </c>
      <c r="I484" s="12">
        <v>0</v>
      </c>
      <c r="J484" s="3">
        <f t="shared" si="64"/>
        <v>134.29900000000001</v>
      </c>
      <c r="K484" s="7">
        <v>41471</v>
      </c>
      <c r="L484">
        <v>23.2</v>
      </c>
      <c r="M484" s="12">
        <v>0</v>
      </c>
      <c r="N484" s="3">
        <f t="shared" si="65"/>
        <v>12.548400000000001</v>
      </c>
      <c r="O484" s="7">
        <v>41502</v>
      </c>
      <c r="P484">
        <v>55.4</v>
      </c>
      <c r="Q484" s="12">
        <v>0</v>
      </c>
      <c r="R484" s="3">
        <f t="shared" si="66"/>
        <v>61.599800000000002</v>
      </c>
      <c r="S484" s="7">
        <v>41533</v>
      </c>
      <c r="T484">
        <v>53.3</v>
      </c>
      <c r="U484" s="12">
        <v>0</v>
      </c>
      <c r="V484" s="3">
        <f t="shared" si="67"/>
        <v>63.762100000000004</v>
      </c>
      <c r="W484" s="7">
        <v>41563</v>
      </c>
      <c r="X484">
        <v>16.7</v>
      </c>
      <c r="Y484" s="12">
        <v>0.02</v>
      </c>
      <c r="Z484" s="3">
        <f t="shared" si="68"/>
        <v>19.730900000000002</v>
      </c>
      <c r="AA484" s="7">
        <v>41594</v>
      </c>
      <c r="AB484">
        <v>16.899999999999999</v>
      </c>
      <c r="AC484" s="12"/>
      <c r="AD484" s="3">
        <f t="shared" si="69"/>
        <v>27.293499999999998</v>
      </c>
      <c r="AE484" s="7">
        <v>41624</v>
      </c>
      <c r="AF484">
        <v>29.3</v>
      </c>
      <c r="AG484" s="12"/>
      <c r="AH484" s="3">
        <f t="shared" si="70"/>
        <v>47.319499999999998</v>
      </c>
    </row>
    <row r="485" spans="2:34" x14ac:dyDescent="0.35">
      <c r="B485">
        <f t="shared" si="71"/>
        <v>2013</v>
      </c>
      <c r="C485" s="7">
        <v>41411</v>
      </c>
      <c r="D485">
        <v>44.2</v>
      </c>
      <c r="E485" s="12">
        <v>0</v>
      </c>
      <c r="F485" s="3">
        <f t="shared" si="63"/>
        <v>45.085400000000007</v>
      </c>
      <c r="G485" s="7">
        <v>41442</v>
      </c>
      <c r="H485">
        <v>82.6</v>
      </c>
      <c r="I485" s="12">
        <v>0.01</v>
      </c>
      <c r="J485" s="3">
        <f t="shared" si="64"/>
        <v>100.62769999999999</v>
      </c>
      <c r="K485" s="7">
        <v>41472</v>
      </c>
      <c r="L485">
        <v>21.5</v>
      </c>
      <c r="M485" s="12">
        <v>0</v>
      </c>
      <c r="N485" s="3">
        <f t="shared" si="65"/>
        <v>10.105500000000003</v>
      </c>
      <c r="O485" s="7">
        <v>41503</v>
      </c>
      <c r="P485">
        <v>49.3</v>
      </c>
      <c r="Q485" s="12">
        <v>0</v>
      </c>
      <c r="R485" s="3">
        <f t="shared" si="66"/>
        <v>52.834099999999992</v>
      </c>
      <c r="S485" s="7">
        <v>41534</v>
      </c>
      <c r="T485">
        <v>47.8</v>
      </c>
      <c r="U485" s="12">
        <v>0</v>
      </c>
      <c r="V485" s="3">
        <f t="shared" si="67"/>
        <v>55.858599999999996</v>
      </c>
      <c r="W485" s="7">
        <v>41564</v>
      </c>
      <c r="X485">
        <v>17.399999999999999</v>
      </c>
      <c r="Y485" s="12">
        <v>0.01</v>
      </c>
      <c r="Z485" s="3">
        <f t="shared" si="68"/>
        <v>19.345299999999998</v>
      </c>
      <c r="AA485" s="7">
        <v>41595</v>
      </c>
      <c r="AB485">
        <v>17</v>
      </c>
      <c r="AC485" s="12"/>
      <c r="AD485" s="3">
        <f t="shared" si="69"/>
        <v>27.454999999999998</v>
      </c>
      <c r="AE485" s="7">
        <v>41625</v>
      </c>
      <c r="AF485">
        <v>28.7</v>
      </c>
      <c r="AG485" s="12"/>
      <c r="AH485" s="3">
        <f t="shared" si="70"/>
        <v>46.350499999999997</v>
      </c>
    </row>
    <row r="486" spans="2:34" x14ac:dyDescent="0.35">
      <c r="B486">
        <f t="shared" si="71"/>
        <v>2013</v>
      </c>
      <c r="C486" s="7">
        <v>41412</v>
      </c>
      <c r="D486">
        <v>37.799999999999997</v>
      </c>
      <c r="E486" s="12">
        <v>0</v>
      </c>
      <c r="F486" s="3">
        <f t="shared" si="63"/>
        <v>35.888599999999997</v>
      </c>
      <c r="G486" s="7">
        <v>41443</v>
      </c>
      <c r="H486">
        <v>68.900000000000006</v>
      </c>
      <c r="I486" s="12">
        <v>7.0000000000000007E-2</v>
      </c>
      <c r="J486" s="3">
        <f t="shared" si="64"/>
        <v>89.289800000000014</v>
      </c>
      <c r="K486" s="7">
        <v>41473</v>
      </c>
      <c r="L486">
        <v>22.7</v>
      </c>
      <c r="M486" s="12">
        <v>0.23</v>
      </c>
      <c r="N486" s="3">
        <f t="shared" si="65"/>
        <v>43.834400000000002</v>
      </c>
      <c r="O486" s="7">
        <v>41504</v>
      </c>
      <c r="P486">
        <v>44.3</v>
      </c>
      <c r="Q486" s="12">
        <v>0</v>
      </c>
      <c r="R486" s="3">
        <f t="shared" si="66"/>
        <v>45.64909999999999</v>
      </c>
      <c r="S486" s="7">
        <v>41535</v>
      </c>
      <c r="T486">
        <v>42.7</v>
      </c>
      <c r="U486" s="12">
        <v>0</v>
      </c>
      <c r="V486" s="3">
        <f t="shared" si="67"/>
        <v>48.529900000000005</v>
      </c>
      <c r="W486" s="7">
        <v>41565</v>
      </c>
      <c r="X486">
        <v>18</v>
      </c>
      <c r="Y486" s="12">
        <v>0.19</v>
      </c>
      <c r="Z486" s="3">
        <f t="shared" si="68"/>
        <v>45.254500000000007</v>
      </c>
      <c r="AA486" s="7">
        <v>41596</v>
      </c>
      <c r="AB486">
        <v>33.299999999999997</v>
      </c>
      <c r="AC486" s="12"/>
      <c r="AD486" s="3">
        <f t="shared" si="69"/>
        <v>53.779499999999992</v>
      </c>
      <c r="AE486" s="7">
        <v>41626</v>
      </c>
      <c r="AF486">
        <v>28.3</v>
      </c>
      <c r="AG486" s="12"/>
      <c r="AH486" s="3">
        <f t="shared" si="70"/>
        <v>45.704500000000003</v>
      </c>
    </row>
    <row r="487" spans="2:34" x14ac:dyDescent="0.35">
      <c r="B487">
        <f t="shared" si="71"/>
        <v>2013</v>
      </c>
      <c r="C487" s="7">
        <v>41413</v>
      </c>
      <c r="D487">
        <v>33.6</v>
      </c>
      <c r="E487" s="12">
        <v>0</v>
      </c>
      <c r="F487" s="3">
        <f t="shared" si="63"/>
        <v>29.853200000000001</v>
      </c>
      <c r="G487" s="7">
        <v>41444</v>
      </c>
      <c r="H487">
        <v>58</v>
      </c>
      <c r="I487" s="12">
        <v>0</v>
      </c>
      <c r="J487" s="3">
        <f t="shared" si="64"/>
        <v>63.886000000000003</v>
      </c>
      <c r="K487" s="7">
        <v>41474</v>
      </c>
      <c r="L487">
        <v>23.8</v>
      </c>
      <c r="M487" s="12">
        <v>0.02</v>
      </c>
      <c r="N487" s="3">
        <f t="shared" si="65"/>
        <v>16.193600000000004</v>
      </c>
      <c r="O487" s="7">
        <v>41505</v>
      </c>
      <c r="P487">
        <v>40.700000000000003</v>
      </c>
      <c r="Q487" s="12">
        <v>0</v>
      </c>
      <c r="R487" s="3">
        <f t="shared" si="66"/>
        <v>40.47590000000001</v>
      </c>
      <c r="S487" s="7">
        <v>41536</v>
      </c>
      <c r="T487">
        <v>39.1</v>
      </c>
      <c r="U487" s="12">
        <v>0</v>
      </c>
      <c r="V487" s="3">
        <f t="shared" si="67"/>
        <v>43.356700000000004</v>
      </c>
      <c r="W487" s="7">
        <v>41566</v>
      </c>
      <c r="X487">
        <v>17.7</v>
      </c>
      <c r="Y487" s="12">
        <v>0</v>
      </c>
      <c r="Z487" s="3">
        <f t="shared" si="68"/>
        <v>18.384899999999998</v>
      </c>
      <c r="AA487" s="7">
        <v>41597</v>
      </c>
      <c r="AB487">
        <v>40.4</v>
      </c>
      <c r="AC487" s="12"/>
      <c r="AD487" s="3">
        <f t="shared" si="69"/>
        <v>65.245999999999995</v>
      </c>
      <c r="AE487" s="7">
        <v>41627</v>
      </c>
      <c r="AF487">
        <v>27.5</v>
      </c>
      <c r="AG487" s="12"/>
      <c r="AH487" s="3">
        <f t="shared" si="70"/>
        <v>44.412500000000001</v>
      </c>
    </row>
    <row r="488" spans="2:34" x14ac:dyDescent="0.35">
      <c r="B488">
        <f t="shared" si="71"/>
        <v>2013</v>
      </c>
      <c r="C488" s="7">
        <v>41414</v>
      </c>
      <c r="D488">
        <v>37.5</v>
      </c>
      <c r="E488" s="12">
        <v>0.82</v>
      </c>
      <c r="F488" s="3">
        <f t="shared" si="63"/>
        <v>149.56049999999999</v>
      </c>
      <c r="G488" s="7">
        <v>41445</v>
      </c>
      <c r="H488">
        <v>49.3</v>
      </c>
      <c r="I488" s="12">
        <v>0</v>
      </c>
      <c r="J488" s="3">
        <f t="shared" si="64"/>
        <v>51.384099999999997</v>
      </c>
      <c r="K488" s="7">
        <v>41475</v>
      </c>
      <c r="L488">
        <v>27.7</v>
      </c>
      <c r="M488" s="12">
        <v>0.05</v>
      </c>
      <c r="N488" s="3">
        <f t="shared" si="65"/>
        <v>25.972400000000004</v>
      </c>
      <c r="O488" s="7">
        <v>41506</v>
      </c>
      <c r="P488">
        <v>37.299999999999997</v>
      </c>
      <c r="Q488" s="12">
        <v>0</v>
      </c>
      <c r="R488" s="3">
        <f t="shared" si="66"/>
        <v>35.590099999999993</v>
      </c>
      <c r="S488" s="7">
        <v>41537</v>
      </c>
      <c r="T488">
        <v>35.9</v>
      </c>
      <c r="U488" s="12">
        <v>0</v>
      </c>
      <c r="V488" s="3">
        <f t="shared" si="67"/>
        <v>38.758299999999998</v>
      </c>
      <c r="W488" s="7">
        <v>41567</v>
      </c>
      <c r="X488">
        <v>16.8</v>
      </c>
      <c r="Y488" s="12">
        <v>0</v>
      </c>
      <c r="Z488" s="3">
        <f t="shared" si="68"/>
        <v>17.0916</v>
      </c>
      <c r="AA488" s="7">
        <v>41598</v>
      </c>
      <c r="AB488">
        <v>36.200000000000003</v>
      </c>
      <c r="AC488" s="12"/>
      <c r="AD488" s="3">
        <f t="shared" si="69"/>
        <v>58.463000000000001</v>
      </c>
      <c r="AE488" s="7">
        <v>41628</v>
      </c>
      <c r="AF488">
        <v>26.7</v>
      </c>
      <c r="AG488" s="12"/>
      <c r="AH488" s="3">
        <f t="shared" si="70"/>
        <v>43.1205</v>
      </c>
    </row>
    <row r="489" spans="2:34" x14ac:dyDescent="0.35">
      <c r="B489">
        <f t="shared" si="71"/>
        <v>2013</v>
      </c>
      <c r="C489" s="7">
        <v>41415</v>
      </c>
      <c r="D489">
        <v>39.700000000000003</v>
      </c>
      <c r="E489" s="12">
        <v>0.02</v>
      </c>
      <c r="F489" s="3">
        <f t="shared" si="63"/>
        <v>41.401900000000005</v>
      </c>
      <c r="G489" s="7">
        <v>41446</v>
      </c>
      <c r="H489">
        <v>44.5</v>
      </c>
      <c r="I489" s="12">
        <v>0</v>
      </c>
      <c r="J489" s="3">
        <f t="shared" si="64"/>
        <v>44.486499999999999</v>
      </c>
      <c r="K489" s="7">
        <v>41476</v>
      </c>
      <c r="L489">
        <v>33</v>
      </c>
      <c r="M489" s="12">
        <v>0.14000000000000001</v>
      </c>
      <c r="N489" s="3">
        <f t="shared" si="65"/>
        <v>46.112000000000002</v>
      </c>
      <c r="O489" s="7">
        <v>41507</v>
      </c>
      <c r="P489">
        <v>34.5</v>
      </c>
      <c r="Q489" s="12">
        <v>0</v>
      </c>
      <c r="R489" s="3">
        <f t="shared" si="66"/>
        <v>31.566500000000001</v>
      </c>
      <c r="S489" s="7">
        <v>41538</v>
      </c>
      <c r="T489">
        <v>33.5</v>
      </c>
      <c r="U489" s="12">
        <v>0</v>
      </c>
      <c r="V489" s="3">
        <f t="shared" si="67"/>
        <v>35.309500000000007</v>
      </c>
      <c r="W489" s="7">
        <v>41568</v>
      </c>
      <c r="X489">
        <v>16.2</v>
      </c>
      <c r="Y489" s="12">
        <v>0</v>
      </c>
      <c r="Z489" s="3">
        <f t="shared" si="68"/>
        <v>16.229399999999998</v>
      </c>
      <c r="AA489" s="7">
        <v>41599</v>
      </c>
      <c r="AB489">
        <v>30.5</v>
      </c>
      <c r="AC489" s="12"/>
      <c r="AD489" s="3">
        <f t="shared" si="69"/>
        <v>49.2575</v>
      </c>
      <c r="AE489" s="7">
        <v>41629</v>
      </c>
      <c r="AF489">
        <v>26.5</v>
      </c>
      <c r="AG489" s="12"/>
      <c r="AH489" s="3">
        <f t="shared" si="70"/>
        <v>42.797499999999999</v>
      </c>
    </row>
    <row r="490" spans="2:34" x14ac:dyDescent="0.35">
      <c r="B490">
        <f t="shared" si="71"/>
        <v>2013</v>
      </c>
      <c r="C490" s="7">
        <v>41416</v>
      </c>
      <c r="D490">
        <v>47</v>
      </c>
      <c r="E490" s="12">
        <v>0.41</v>
      </c>
      <c r="F490" s="3">
        <f t="shared" si="63"/>
        <v>106.1605</v>
      </c>
      <c r="G490" s="7">
        <v>41447</v>
      </c>
      <c r="H490">
        <v>41.1</v>
      </c>
      <c r="I490" s="12">
        <v>0</v>
      </c>
      <c r="J490" s="3">
        <f t="shared" si="64"/>
        <v>39.600700000000003</v>
      </c>
      <c r="K490" s="7">
        <v>41477</v>
      </c>
      <c r="L490">
        <v>24.8</v>
      </c>
      <c r="M490" s="12">
        <v>0</v>
      </c>
      <c r="N490" s="3">
        <f t="shared" si="65"/>
        <v>14.8476</v>
      </c>
      <c r="O490" s="7">
        <v>41508</v>
      </c>
      <c r="P490">
        <v>31.2</v>
      </c>
      <c r="Q490" s="12">
        <v>0</v>
      </c>
      <c r="R490" s="3">
        <f t="shared" si="66"/>
        <v>26.824400000000001</v>
      </c>
      <c r="S490" s="7">
        <v>41539</v>
      </c>
      <c r="T490">
        <v>43.6</v>
      </c>
      <c r="U490" s="12">
        <v>1.1599999999999999</v>
      </c>
      <c r="V490" s="3">
        <f t="shared" si="67"/>
        <v>211.2372</v>
      </c>
      <c r="W490" s="7">
        <v>41569</v>
      </c>
      <c r="X490">
        <v>15.4</v>
      </c>
      <c r="Y490" s="12">
        <v>0</v>
      </c>
      <c r="Z490" s="3">
        <f t="shared" si="68"/>
        <v>15.079800000000002</v>
      </c>
      <c r="AA490" s="7">
        <v>41600</v>
      </c>
      <c r="AB490">
        <v>27.4</v>
      </c>
      <c r="AC490" s="12"/>
      <c r="AD490" s="3">
        <f t="shared" si="69"/>
        <v>44.250999999999998</v>
      </c>
      <c r="AE490" s="7">
        <v>41630</v>
      </c>
      <c r="AF490">
        <v>32.9</v>
      </c>
      <c r="AG490" s="12"/>
      <c r="AH490" s="3">
        <f t="shared" si="70"/>
        <v>53.133499999999998</v>
      </c>
    </row>
    <row r="491" spans="2:34" x14ac:dyDescent="0.35">
      <c r="B491">
        <f t="shared" si="71"/>
        <v>2013</v>
      </c>
      <c r="C491" s="7">
        <v>41417</v>
      </c>
      <c r="D491">
        <v>56.9</v>
      </c>
      <c r="E491" s="12">
        <v>0.05</v>
      </c>
      <c r="F491" s="3">
        <f t="shared" si="63"/>
        <v>70.2928</v>
      </c>
      <c r="G491" s="7">
        <v>41448</v>
      </c>
      <c r="H491">
        <v>38.9</v>
      </c>
      <c r="I491" s="12">
        <v>0.01</v>
      </c>
      <c r="J491" s="3">
        <f t="shared" si="64"/>
        <v>37.830799999999996</v>
      </c>
      <c r="K491" s="7">
        <v>41478</v>
      </c>
      <c r="L491">
        <v>52.5</v>
      </c>
      <c r="M491" s="12">
        <v>1.28</v>
      </c>
      <c r="N491" s="3">
        <f t="shared" si="65"/>
        <v>232.7645</v>
      </c>
      <c r="O491" s="7">
        <v>41509</v>
      </c>
      <c r="P491">
        <v>29.5</v>
      </c>
      <c r="Q491" s="12">
        <v>0</v>
      </c>
      <c r="R491" s="3">
        <f t="shared" si="66"/>
        <v>24.381499999999999</v>
      </c>
      <c r="S491" s="7">
        <v>41540</v>
      </c>
      <c r="T491">
        <v>60.7</v>
      </c>
      <c r="U491" s="12">
        <v>0</v>
      </c>
      <c r="V491" s="3">
        <f t="shared" si="67"/>
        <v>74.395900000000012</v>
      </c>
      <c r="W491" s="7">
        <v>41570</v>
      </c>
      <c r="X491">
        <v>15.4</v>
      </c>
      <c r="Y491" s="12">
        <v>0.16</v>
      </c>
      <c r="Z491" s="3">
        <f t="shared" si="68"/>
        <v>37.343800000000002</v>
      </c>
      <c r="AA491" s="7">
        <v>41601</v>
      </c>
      <c r="AB491">
        <v>26</v>
      </c>
      <c r="AC491" s="12"/>
      <c r="AD491" s="3">
        <f t="shared" si="69"/>
        <v>41.99</v>
      </c>
      <c r="AE491" s="7">
        <v>41631</v>
      </c>
      <c r="AF491">
        <v>37.1</v>
      </c>
      <c r="AG491" s="12"/>
      <c r="AH491" s="3">
        <f t="shared" si="70"/>
        <v>59.916499999999999</v>
      </c>
    </row>
    <row r="492" spans="2:34" x14ac:dyDescent="0.35">
      <c r="B492">
        <f t="shared" si="71"/>
        <v>2013</v>
      </c>
      <c r="C492" s="7">
        <v>41418</v>
      </c>
      <c r="D492">
        <v>94.6</v>
      </c>
      <c r="E492" s="12">
        <v>1.0900000000000001</v>
      </c>
      <c r="F492" s="3">
        <f t="shared" si="63"/>
        <v>269.18370000000004</v>
      </c>
      <c r="G492" s="7">
        <v>41449</v>
      </c>
      <c r="H492">
        <v>37.1</v>
      </c>
      <c r="I492" s="12">
        <v>0</v>
      </c>
      <c r="J492" s="3">
        <f t="shared" si="64"/>
        <v>33.852700000000006</v>
      </c>
      <c r="K492" s="7">
        <v>41479</v>
      </c>
      <c r="L492">
        <v>70.2</v>
      </c>
      <c r="M492" s="12">
        <v>0.01</v>
      </c>
      <c r="N492" s="3">
        <f t="shared" si="65"/>
        <v>81.478899999999996</v>
      </c>
      <c r="O492" s="7">
        <v>41510</v>
      </c>
      <c r="P492">
        <v>27.5</v>
      </c>
      <c r="Q492" s="12">
        <v>0</v>
      </c>
      <c r="R492" s="3">
        <f t="shared" si="66"/>
        <v>21.507499999999997</v>
      </c>
      <c r="S492" s="7">
        <v>41541</v>
      </c>
      <c r="T492">
        <v>58.7</v>
      </c>
      <c r="U492" s="12">
        <v>0.04</v>
      </c>
      <c r="V492" s="3">
        <f t="shared" si="67"/>
        <v>77.087900000000005</v>
      </c>
      <c r="W492" s="7">
        <v>41571</v>
      </c>
      <c r="X492">
        <v>15.2</v>
      </c>
      <c r="Y492" s="12">
        <v>0</v>
      </c>
      <c r="Z492" s="3">
        <f t="shared" si="68"/>
        <v>14.792400000000001</v>
      </c>
      <c r="AA492" s="7">
        <v>41602</v>
      </c>
      <c r="AB492">
        <v>23.8</v>
      </c>
      <c r="AC492" s="12"/>
      <c r="AD492" s="3">
        <f t="shared" si="69"/>
        <v>38.436999999999998</v>
      </c>
      <c r="AE492" s="7">
        <v>41632</v>
      </c>
      <c r="AF492">
        <v>38.200000000000003</v>
      </c>
      <c r="AG492" s="12"/>
      <c r="AH492" s="3">
        <f t="shared" si="70"/>
        <v>61.693000000000005</v>
      </c>
    </row>
    <row r="493" spans="2:34" x14ac:dyDescent="0.35">
      <c r="B493">
        <f t="shared" si="71"/>
        <v>2013</v>
      </c>
      <c r="C493" s="7">
        <v>41419</v>
      </c>
      <c r="D493">
        <v>214</v>
      </c>
      <c r="E493" s="12">
        <v>0.74</v>
      </c>
      <c r="F493" s="3">
        <f t="shared" si="63"/>
        <v>392.05900000000003</v>
      </c>
      <c r="G493" s="7">
        <v>41450</v>
      </c>
      <c r="H493">
        <v>35.1</v>
      </c>
      <c r="I493" s="12">
        <v>0</v>
      </c>
      <c r="J493" s="3">
        <f t="shared" si="64"/>
        <v>30.978700000000003</v>
      </c>
      <c r="K493" s="7">
        <v>41480</v>
      </c>
      <c r="L493">
        <v>54.2</v>
      </c>
      <c r="M493" s="12">
        <v>0</v>
      </c>
      <c r="N493" s="3">
        <f t="shared" si="65"/>
        <v>57.095400000000005</v>
      </c>
      <c r="O493" s="7">
        <v>41511</v>
      </c>
      <c r="P493">
        <v>25</v>
      </c>
      <c r="Q493" s="12">
        <v>0</v>
      </c>
      <c r="R493" s="3">
        <f t="shared" si="66"/>
        <v>17.915000000000003</v>
      </c>
      <c r="S493" s="7">
        <v>41542</v>
      </c>
      <c r="T493">
        <v>56.2</v>
      </c>
      <c r="U493" s="12">
        <v>0</v>
      </c>
      <c r="V493" s="3">
        <f t="shared" si="67"/>
        <v>67.929400000000015</v>
      </c>
      <c r="W493" s="7">
        <v>41572</v>
      </c>
      <c r="X493">
        <v>14.7</v>
      </c>
      <c r="Y493" s="12">
        <v>0</v>
      </c>
      <c r="Z493" s="3">
        <f t="shared" si="68"/>
        <v>14.073899999999998</v>
      </c>
      <c r="AA493" s="7">
        <v>41603</v>
      </c>
      <c r="AB493">
        <v>19.7</v>
      </c>
      <c r="AC493" s="12"/>
      <c r="AD493" s="3">
        <f t="shared" si="69"/>
        <v>31.8155</v>
      </c>
      <c r="AE493" s="7">
        <v>41633</v>
      </c>
      <c r="AF493">
        <v>35.6</v>
      </c>
      <c r="AG493" s="12"/>
      <c r="AH493" s="3">
        <f t="shared" si="70"/>
        <v>57.494</v>
      </c>
    </row>
    <row r="494" spans="2:34" x14ac:dyDescent="0.35">
      <c r="B494">
        <f t="shared" si="71"/>
        <v>2013</v>
      </c>
      <c r="C494" s="7">
        <v>41420</v>
      </c>
      <c r="D494">
        <v>302</v>
      </c>
      <c r="E494" s="12">
        <v>0.68</v>
      </c>
      <c r="F494" s="3">
        <f t="shared" si="63"/>
        <v>510.166</v>
      </c>
      <c r="G494" s="7">
        <v>41451</v>
      </c>
      <c r="H494">
        <v>36.5</v>
      </c>
      <c r="I494" s="12">
        <v>0.26</v>
      </c>
      <c r="J494" s="3">
        <f t="shared" si="64"/>
        <v>69.169499999999999</v>
      </c>
      <c r="K494" s="7">
        <v>41481</v>
      </c>
      <c r="L494">
        <v>200</v>
      </c>
      <c r="M494" s="12">
        <v>1</v>
      </c>
      <c r="N494" s="3">
        <f t="shared" si="65"/>
        <v>405.76</v>
      </c>
      <c r="O494" s="7">
        <v>41512</v>
      </c>
      <c r="P494">
        <v>22.6</v>
      </c>
      <c r="Q494" s="12">
        <v>0.04</v>
      </c>
      <c r="R494" s="3">
        <f t="shared" si="66"/>
        <v>20.032200000000003</v>
      </c>
      <c r="S494" s="7">
        <v>41543</v>
      </c>
      <c r="T494">
        <v>50.4</v>
      </c>
      <c r="U494" s="12">
        <v>0</v>
      </c>
      <c r="V494" s="3">
        <f t="shared" si="67"/>
        <v>59.594800000000006</v>
      </c>
      <c r="W494" s="7">
        <v>41573</v>
      </c>
      <c r="X494">
        <v>14.3</v>
      </c>
      <c r="Y494" s="12">
        <v>0</v>
      </c>
      <c r="Z494" s="3">
        <f t="shared" si="68"/>
        <v>13.499100000000002</v>
      </c>
      <c r="AA494" s="7">
        <v>41604</v>
      </c>
      <c r="AB494">
        <v>19.899999999999999</v>
      </c>
      <c r="AC494" s="12"/>
      <c r="AD494" s="3">
        <f t="shared" si="69"/>
        <v>32.138500000000001</v>
      </c>
      <c r="AE494" s="7">
        <v>41634</v>
      </c>
      <c r="AF494">
        <v>33.200000000000003</v>
      </c>
      <c r="AG494" s="12"/>
      <c r="AH494" s="3">
        <f t="shared" si="70"/>
        <v>53.618000000000002</v>
      </c>
    </row>
    <row r="495" spans="2:34" x14ac:dyDescent="0.35">
      <c r="B495">
        <f t="shared" si="71"/>
        <v>2013</v>
      </c>
      <c r="C495" s="7">
        <v>41421</v>
      </c>
      <c r="D495">
        <v>249</v>
      </c>
      <c r="E495" s="12">
        <v>0.08</v>
      </c>
      <c r="F495" s="3">
        <f t="shared" si="63"/>
        <v>350.51499999999999</v>
      </c>
      <c r="G495" s="7">
        <v>41452</v>
      </c>
      <c r="H495">
        <v>35.6</v>
      </c>
      <c r="I495" s="12">
        <v>0</v>
      </c>
      <c r="J495" s="3">
        <f t="shared" si="64"/>
        <v>31.697200000000002</v>
      </c>
      <c r="K495" s="7">
        <v>41482</v>
      </c>
      <c r="L495">
        <v>452</v>
      </c>
      <c r="M495" s="12">
        <v>0.92</v>
      </c>
      <c r="N495" s="3">
        <f t="shared" si="65"/>
        <v>756.75200000000007</v>
      </c>
      <c r="O495" s="7">
        <v>41513</v>
      </c>
      <c r="P495">
        <v>20.5</v>
      </c>
      <c r="Q495" s="12">
        <v>0</v>
      </c>
      <c r="R495" s="3">
        <f t="shared" si="66"/>
        <v>11.448499999999999</v>
      </c>
      <c r="S495" s="7">
        <v>41544</v>
      </c>
      <c r="T495">
        <v>45.7</v>
      </c>
      <c r="U495" s="12">
        <v>0</v>
      </c>
      <c r="V495" s="3">
        <f t="shared" si="67"/>
        <v>52.840900000000005</v>
      </c>
      <c r="W495" s="7">
        <v>41574</v>
      </c>
      <c r="X495">
        <v>15.1</v>
      </c>
      <c r="Y495" s="12">
        <v>0.06</v>
      </c>
      <c r="Z495" s="3">
        <f t="shared" si="68"/>
        <v>22.997699999999998</v>
      </c>
      <c r="AA495" s="7">
        <v>41605</v>
      </c>
      <c r="AB495">
        <v>83</v>
      </c>
      <c r="AC495" s="12"/>
      <c r="AD495" s="3">
        <f t="shared" si="69"/>
        <v>134.04499999999999</v>
      </c>
      <c r="AE495" s="7">
        <v>41635</v>
      </c>
      <c r="AF495">
        <v>31.1</v>
      </c>
      <c r="AG495" s="12"/>
      <c r="AH495" s="3">
        <f t="shared" si="70"/>
        <v>50.226500000000001</v>
      </c>
    </row>
    <row r="496" spans="2:34" x14ac:dyDescent="0.35">
      <c r="B496">
        <f t="shared" si="71"/>
        <v>2013</v>
      </c>
      <c r="C496" s="7">
        <v>41422</v>
      </c>
      <c r="D496">
        <v>170</v>
      </c>
      <c r="E496" s="12">
        <v>0</v>
      </c>
      <c r="F496" s="3">
        <f t="shared" si="63"/>
        <v>225.86</v>
      </c>
      <c r="G496" s="7">
        <v>41453</v>
      </c>
      <c r="H496">
        <v>46.2</v>
      </c>
      <c r="I496" s="12">
        <v>1.35</v>
      </c>
      <c r="J496" s="3">
        <f t="shared" si="64"/>
        <v>234.78190000000001</v>
      </c>
      <c r="K496" s="7">
        <v>41483</v>
      </c>
      <c r="L496">
        <v>324</v>
      </c>
      <c r="M496" s="12">
        <v>0</v>
      </c>
      <c r="N496" s="3">
        <f t="shared" si="65"/>
        <v>444.798</v>
      </c>
      <c r="O496" s="7">
        <v>41514</v>
      </c>
      <c r="P496">
        <v>18.8</v>
      </c>
      <c r="Q496" s="12">
        <v>0.12</v>
      </c>
      <c r="R496" s="3">
        <f t="shared" si="66"/>
        <v>25.703600000000002</v>
      </c>
      <c r="S496" s="7">
        <v>41545</v>
      </c>
      <c r="T496">
        <v>41.4</v>
      </c>
      <c r="U496" s="12">
        <v>0</v>
      </c>
      <c r="V496" s="3">
        <f t="shared" si="67"/>
        <v>46.661799999999999</v>
      </c>
      <c r="W496" s="7">
        <v>41575</v>
      </c>
      <c r="X496">
        <v>15.1</v>
      </c>
      <c r="Y496" s="12">
        <v>0</v>
      </c>
      <c r="Z496" s="3">
        <f t="shared" si="68"/>
        <v>14.648699999999998</v>
      </c>
      <c r="AA496" s="7">
        <v>41606</v>
      </c>
      <c r="AB496">
        <v>226</v>
      </c>
      <c r="AC496" s="12"/>
      <c r="AD496" s="3">
        <f t="shared" si="69"/>
        <v>364.99</v>
      </c>
      <c r="AE496" s="7">
        <v>41636</v>
      </c>
      <c r="AF496">
        <v>29.8</v>
      </c>
      <c r="AG496" s="12"/>
      <c r="AH496" s="3">
        <f t="shared" si="70"/>
        <v>48.127000000000002</v>
      </c>
    </row>
    <row r="497" spans="2:34" x14ac:dyDescent="0.35">
      <c r="B497">
        <f t="shared" si="71"/>
        <v>2013</v>
      </c>
      <c r="C497" s="7">
        <v>41423</v>
      </c>
      <c r="D497">
        <v>122</v>
      </c>
      <c r="E497" s="12">
        <v>0.3</v>
      </c>
      <c r="F497" s="3">
        <f t="shared" si="63"/>
        <v>198.62899999999999</v>
      </c>
      <c r="G497" s="7">
        <v>41454</v>
      </c>
      <c r="H497">
        <v>69.7</v>
      </c>
      <c r="I497" s="12">
        <v>0</v>
      </c>
      <c r="J497" s="3">
        <f t="shared" si="64"/>
        <v>80.698900000000009</v>
      </c>
      <c r="K497" s="7">
        <v>41484</v>
      </c>
      <c r="L497">
        <v>195</v>
      </c>
      <c r="M497" s="12">
        <v>0.03</v>
      </c>
      <c r="N497" s="3">
        <f t="shared" si="65"/>
        <v>263.59950000000003</v>
      </c>
      <c r="O497" s="7">
        <v>41515</v>
      </c>
      <c r="P497">
        <v>21</v>
      </c>
      <c r="Q497" s="12">
        <v>0.39</v>
      </c>
      <c r="R497" s="3">
        <f t="shared" si="66"/>
        <v>66.435500000000005</v>
      </c>
      <c r="S497" s="7">
        <v>41546</v>
      </c>
      <c r="T497">
        <v>37</v>
      </c>
      <c r="U497" s="12">
        <v>0</v>
      </c>
      <c r="V497" s="3">
        <f t="shared" si="67"/>
        <v>40.339000000000006</v>
      </c>
      <c r="W497" s="7">
        <v>41576</v>
      </c>
      <c r="X497">
        <v>14.2</v>
      </c>
      <c r="Y497" s="12">
        <v>0</v>
      </c>
      <c r="Z497" s="3">
        <f t="shared" si="68"/>
        <v>13.355399999999999</v>
      </c>
      <c r="AA497" s="7">
        <v>41607</v>
      </c>
      <c r="AB497">
        <v>203</v>
      </c>
      <c r="AC497" s="12"/>
      <c r="AD497" s="3">
        <f t="shared" si="69"/>
        <v>327.84499999999997</v>
      </c>
      <c r="AE497" s="7">
        <v>41637</v>
      </c>
      <c r="AF497">
        <v>29.1</v>
      </c>
      <c r="AG497" s="12"/>
      <c r="AH497" s="3">
        <f t="shared" si="70"/>
        <v>46.996500000000005</v>
      </c>
    </row>
    <row r="498" spans="2:34" x14ac:dyDescent="0.35">
      <c r="B498">
        <f t="shared" si="71"/>
        <v>2013</v>
      </c>
      <c r="C498" s="7">
        <v>41424</v>
      </c>
      <c r="D498">
        <v>107</v>
      </c>
      <c r="E498" s="12">
        <v>0.02</v>
      </c>
      <c r="F498" s="3">
        <f t="shared" si="63"/>
        <v>138.11199999999999</v>
      </c>
      <c r="G498" s="7">
        <v>41455</v>
      </c>
      <c r="H498">
        <v>67.7</v>
      </c>
      <c r="I498" s="12">
        <v>0.24</v>
      </c>
      <c r="J498" s="3">
        <f t="shared" si="64"/>
        <v>111.22090000000001</v>
      </c>
      <c r="K498" s="7">
        <v>41485</v>
      </c>
      <c r="L498">
        <v>130</v>
      </c>
      <c r="M498" s="12">
        <v>0</v>
      </c>
      <c r="N498" s="3">
        <f t="shared" si="65"/>
        <v>166.02</v>
      </c>
      <c r="O498" s="7">
        <v>41516</v>
      </c>
      <c r="P498">
        <v>20.8</v>
      </c>
      <c r="Q498" s="12">
        <v>0</v>
      </c>
      <c r="R498" s="3">
        <f t="shared" si="66"/>
        <v>11.8796</v>
      </c>
      <c r="S498" s="7">
        <v>41547</v>
      </c>
      <c r="T498">
        <v>33.9</v>
      </c>
      <c r="U498" s="12">
        <v>0</v>
      </c>
      <c r="V498" s="3">
        <f t="shared" si="67"/>
        <v>35.884300000000003</v>
      </c>
      <c r="W498" s="7">
        <v>41577</v>
      </c>
      <c r="X498">
        <v>13.9</v>
      </c>
      <c r="Y498" s="12">
        <v>0</v>
      </c>
      <c r="Z498" s="3">
        <f t="shared" si="68"/>
        <v>12.924299999999999</v>
      </c>
      <c r="AA498" s="7">
        <v>41608</v>
      </c>
      <c r="AB498">
        <v>144</v>
      </c>
      <c r="AC498" s="12"/>
      <c r="AD498" s="3">
        <f t="shared" si="69"/>
        <v>232.56</v>
      </c>
      <c r="AE498" s="7">
        <v>41638</v>
      </c>
      <c r="AF498">
        <v>28.5</v>
      </c>
      <c r="AG498" s="12"/>
      <c r="AH498" s="3">
        <f t="shared" si="70"/>
        <v>46.027499999999996</v>
      </c>
    </row>
    <row r="499" spans="2:34" x14ac:dyDescent="0.35">
      <c r="B499">
        <f t="shared" si="71"/>
        <v>2013</v>
      </c>
      <c r="C499" s="7">
        <v>41425</v>
      </c>
      <c r="D499">
        <v>91.9</v>
      </c>
      <c r="E499" s="12">
        <v>0</v>
      </c>
      <c r="F499" s="3">
        <f t="shared" si="63"/>
        <v>113.63030000000001</v>
      </c>
      <c r="G499" s="6"/>
      <c r="J499" s="3" t="str">
        <f t="shared" si="64"/>
        <v/>
      </c>
      <c r="K499" s="7">
        <v>41486</v>
      </c>
      <c r="L499">
        <v>93.5</v>
      </c>
      <c r="M499" s="12">
        <v>0</v>
      </c>
      <c r="N499" s="3">
        <f t="shared" si="65"/>
        <v>113.56950000000001</v>
      </c>
      <c r="O499" s="7">
        <v>41517</v>
      </c>
      <c r="P499">
        <v>23.6</v>
      </c>
      <c r="Q499" s="12">
        <v>0.56000000000000005</v>
      </c>
      <c r="R499" s="3">
        <f t="shared" si="66"/>
        <v>93.827200000000005</v>
      </c>
      <c r="S499" s="6"/>
      <c r="V499" s="3" t="str">
        <f t="shared" si="67"/>
        <v/>
      </c>
      <c r="W499" s="7">
        <v>41578</v>
      </c>
      <c r="X499">
        <v>13.8</v>
      </c>
      <c r="Y499" s="12">
        <v>0</v>
      </c>
      <c r="Z499" s="3">
        <f t="shared" si="68"/>
        <v>12.7806</v>
      </c>
      <c r="AA499" s="6"/>
      <c r="AD499" s="3" t="str">
        <f t="shared" si="69"/>
        <v/>
      </c>
      <c r="AE499" s="7">
        <v>41639</v>
      </c>
      <c r="AF499">
        <v>27.9</v>
      </c>
      <c r="AG499" s="12"/>
      <c r="AH499" s="3">
        <f t="shared" si="70"/>
        <v>45.058499999999995</v>
      </c>
    </row>
    <row r="500" spans="2:34" x14ac:dyDescent="0.35">
      <c r="B500">
        <f t="shared" si="71"/>
        <v>2014</v>
      </c>
      <c r="C500" s="7">
        <v>41760</v>
      </c>
      <c r="D500">
        <v>147</v>
      </c>
      <c r="E500" s="12">
        <v>0.42</v>
      </c>
      <c r="F500" s="3">
        <f t="shared" si="63"/>
        <v>251.25199999999998</v>
      </c>
      <c r="G500" s="7">
        <v>41791</v>
      </c>
      <c r="H500">
        <v>344</v>
      </c>
      <c r="I500" s="12">
        <v>0</v>
      </c>
      <c r="J500" s="3">
        <f t="shared" si="64"/>
        <v>474.86800000000005</v>
      </c>
      <c r="K500" s="7">
        <v>41821</v>
      </c>
      <c r="L500">
        <v>33.5</v>
      </c>
      <c r="M500" s="12">
        <v>0</v>
      </c>
      <c r="N500" s="3">
        <f t="shared" si="65"/>
        <v>27.349500000000006</v>
      </c>
      <c r="O500" s="7">
        <v>41852</v>
      </c>
      <c r="P500">
        <v>25.2</v>
      </c>
      <c r="Q500" s="12">
        <v>0</v>
      </c>
      <c r="R500" s="3">
        <f t="shared" si="66"/>
        <v>18.202400000000001</v>
      </c>
      <c r="S500" s="7">
        <v>41883</v>
      </c>
      <c r="T500">
        <v>16.3</v>
      </c>
      <c r="U500" s="12">
        <v>0.11</v>
      </c>
      <c r="V500" s="3">
        <f t="shared" si="67"/>
        <v>25.899600000000003</v>
      </c>
      <c r="W500" s="7">
        <v>41913</v>
      </c>
      <c r="X500">
        <v>6.86</v>
      </c>
      <c r="Y500" s="12">
        <v>0</v>
      </c>
      <c r="Z500" s="3">
        <f t="shared" si="68"/>
        <v>2.8078200000000004</v>
      </c>
      <c r="AA500" s="7">
        <v>41944</v>
      </c>
      <c r="AB500">
        <v>42.1</v>
      </c>
      <c r="AC500" s="12"/>
      <c r="AD500" s="3">
        <f t="shared" si="69"/>
        <v>67.991500000000002</v>
      </c>
      <c r="AE500" s="7">
        <v>41974</v>
      </c>
      <c r="AF500">
        <v>81.8</v>
      </c>
      <c r="AG500" s="12"/>
      <c r="AH500" s="3">
        <f t="shared" si="70"/>
        <v>132.107</v>
      </c>
    </row>
    <row r="501" spans="2:34" x14ac:dyDescent="0.35">
      <c r="B501">
        <f t="shared" si="71"/>
        <v>2014</v>
      </c>
      <c r="C501" s="7">
        <v>41761</v>
      </c>
      <c r="D501">
        <v>176</v>
      </c>
      <c r="E501" s="12">
        <v>0.34</v>
      </c>
      <c r="F501" s="3">
        <f t="shared" si="63"/>
        <v>281.79300000000001</v>
      </c>
      <c r="G501" s="7">
        <v>41792</v>
      </c>
      <c r="H501">
        <v>176</v>
      </c>
      <c r="I501" s="12">
        <v>0</v>
      </c>
      <c r="J501" s="3">
        <f t="shared" si="64"/>
        <v>233.452</v>
      </c>
      <c r="K501" s="7">
        <v>41822</v>
      </c>
      <c r="L501">
        <v>29</v>
      </c>
      <c r="M501" s="12">
        <v>0</v>
      </c>
      <c r="N501" s="3">
        <f t="shared" si="65"/>
        <v>20.883000000000003</v>
      </c>
      <c r="O501" s="7">
        <v>41853</v>
      </c>
      <c r="P501">
        <v>23.9</v>
      </c>
      <c r="Q501" s="12">
        <v>0</v>
      </c>
      <c r="R501" s="3">
        <f t="shared" si="66"/>
        <v>16.334299999999995</v>
      </c>
      <c r="S501" s="7">
        <v>41884</v>
      </c>
      <c r="T501">
        <v>19</v>
      </c>
      <c r="U501" s="12">
        <v>0.36</v>
      </c>
      <c r="V501" s="3">
        <f t="shared" si="67"/>
        <v>64.566999999999993</v>
      </c>
      <c r="W501" s="7">
        <v>41914</v>
      </c>
      <c r="X501">
        <v>6.62</v>
      </c>
      <c r="Y501" s="12">
        <v>0</v>
      </c>
      <c r="Z501" s="3">
        <f t="shared" si="68"/>
        <v>2.4629400000000006</v>
      </c>
      <c r="AA501" s="7">
        <v>41945</v>
      </c>
      <c r="AB501">
        <v>58.1</v>
      </c>
      <c r="AC501" s="12"/>
      <c r="AD501" s="3">
        <f t="shared" si="69"/>
        <v>93.831500000000005</v>
      </c>
      <c r="AE501" s="7">
        <v>41975</v>
      </c>
      <c r="AF501">
        <v>96.8</v>
      </c>
      <c r="AG501" s="12"/>
      <c r="AH501" s="3">
        <f t="shared" si="70"/>
        <v>156.33199999999999</v>
      </c>
    </row>
    <row r="502" spans="2:34" x14ac:dyDescent="0.35">
      <c r="B502">
        <f t="shared" si="71"/>
        <v>2014</v>
      </c>
      <c r="C502" s="7">
        <v>41762</v>
      </c>
      <c r="D502">
        <v>164</v>
      </c>
      <c r="E502" s="12">
        <v>0</v>
      </c>
      <c r="F502" s="3">
        <f t="shared" si="63"/>
        <v>217.238</v>
      </c>
      <c r="G502" s="7">
        <v>41793</v>
      </c>
      <c r="H502">
        <v>110</v>
      </c>
      <c r="I502" s="12">
        <v>0</v>
      </c>
      <c r="J502" s="3">
        <f t="shared" si="64"/>
        <v>138.60999999999999</v>
      </c>
      <c r="K502" s="7">
        <v>41823</v>
      </c>
      <c r="L502">
        <v>26.2</v>
      </c>
      <c r="M502" s="12">
        <v>0</v>
      </c>
      <c r="N502" s="3">
        <f t="shared" si="65"/>
        <v>16.859400000000001</v>
      </c>
      <c r="O502" s="7">
        <v>41854</v>
      </c>
      <c r="P502">
        <v>22.7</v>
      </c>
      <c r="Q502" s="12">
        <v>0</v>
      </c>
      <c r="R502" s="3">
        <f t="shared" si="66"/>
        <v>14.6099</v>
      </c>
      <c r="S502" s="7">
        <v>41885</v>
      </c>
      <c r="T502">
        <v>15.4</v>
      </c>
      <c r="U502" s="12">
        <v>0.01</v>
      </c>
      <c r="V502" s="3">
        <f t="shared" si="67"/>
        <v>10.691300000000004</v>
      </c>
      <c r="W502" s="7">
        <v>41915</v>
      </c>
      <c r="X502">
        <v>6.22</v>
      </c>
      <c r="Y502" s="12">
        <v>7.0000000000000007E-2</v>
      </c>
      <c r="Z502" s="3">
        <f t="shared" si="68"/>
        <v>11.628640000000001</v>
      </c>
      <c r="AA502" s="7">
        <v>41946</v>
      </c>
      <c r="AB502">
        <v>66.8</v>
      </c>
      <c r="AC502" s="12"/>
      <c r="AD502" s="3">
        <f t="shared" si="69"/>
        <v>107.88199999999999</v>
      </c>
      <c r="AE502" s="7">
        <v>41976</v>
      </c>
      <c r="AF502">
        <v>141</v>
      </c>
      <c r="AG502" s="12"/>
      <c r="AH502" s="3">
        <f t="shared" si="70"/>
        <v>227.715</v>
      </c>
    </row>
    <row r="503" spans="2:34" x14ac:dyDescent="0.35">
      <c r="B503">
        <f t="shared" si="71"/>
        <v>2014</v>
      </c>
      <c r="C503" s="7">
        <v>41763</v>
      </c>
      <c r="D503">
        <v>146</v>
      </c>
      <c r="E503" s="12">
        <v>0.1</v>
      </c>
      <c r="F503" s="3">
        <f t="shared" si="63"/>
        <v>205.28700000000001</v>
      </c>
      <c r="G503" s="7">
        <v>41794</v>
      </c>
      <c r="H503">
        <v>79.8</v>
      </c>
      <c r="I503" s="12">
        <v>0</v>
      </c>
      <c r="J503" s="3">
        <f t="shared" si="64"/>
        <v>95.212600000000009</v>
      </c>
      <c r="K503" s="7">
        <v>41824</v>
      </c>
      <c r="L503">
        <v>24.5</v>
      </c>
      <c r="M503" s="12">
        <v>0.02</v>
      </c>
      <c r="N503" s="3">
        <f t="shared" si="65"/>
        <v>17.1995</v>
      </c>
      <c r="O503" s="7">
        <v>41855</v>
      </c>
      <c r="P503">
        <v>21.3</v>
      </c>
      <c r="Q503" s="12">
        <v>0</v>
      </c>
      <c r="R503" s="3">
        <f t="shared" si="66"/>
        <v>12.598100000000002</v>
      </c>
      <c r="S503" s="7">
        <v>41886</v>
      </c>
      <c r="T503">
        <v>13.7</v>
      </c>
      <c r="U503" s="12">
        <v>0</v>
      </c>
      <c r="V503" s="3">
        <f t="shared" si="67"/>
        <v>6.8569000000000013</v>
      </c>
      <c r="W503" s="7">
        <v>41916</v>
      </c>
      <c r="X503">
        <v>6.59</v>
      </c>
      <c r="Y503" s="12">
        <v>0</v>
      </c>
      <c r="Z503" s="3">
        <f t="shared" si="68"/>
        <v>2.4198300000000001</v>
      </c>
      <c r="AA503" s="7">
        <v>41947</v>
      </c>
      <c r="AB503">
        <v>63.4</v>
      </c>
      <c r="AC503" s="12"/>
      <c r="AD503" s="3">
        <f t="shared" si="69"/>
        <v>102.39099999999999</v>
      </c>
      <c r="AE503" s="7">
        <v>41977</v>
      </c>
      <c r="AF503">
        <v>204</v>
      </c>
      <c r="AG503" s="12"/>
      <c r="AH503" s="3">
        <f t="shared" si="70"/>
        <v>329.46</v>
      </c>
    </row>
    <row r="504" spans="2:34" x14ac:dyDescent="0.35">
      <c r="B504">
        <f t="shared" si="71"/>
        <v>2014</v>
      </c>
      <c r="C504" s="7">
        <v>41764</v>
      </c>
      <c r="D504">
        <v>147</v>
      </c>
      <c r="E504" s="12">
        <v>0.65</v>
      </c>
      <c r="F504" s="3">
        <f t="shared" si="63"/>
        <v>283.25650000000002</v>
      </c>
      <c r="G504" s="7">
        <v>41795</v>
      </c>
      <c r="H504">
        <v>69</v>
      </c>
      <c r="I504" s="12">
        <v>0.14000000000000001</v>
      </c>
      <c r="J504" s="3">
        <f t="shared" si="64"/>
        <v>99.174000000000007</v>
      </c>
      <c r="K504" s="7">
        <v>41825</v>
      </c>
      <c r="L504">
        <v>145</v>
      </c>
      <c r="M504" s="12">
        <v>2.72</v>
      </c>
      <c r="N504" s="3">
        <f t="shared" si="65"/>
        <v>566.0630000000001</v>
      </c>
      <c r="O504" s="7">
        <v>41856</v>
      </c>
      <c r="P504">
        <v>20.2</v>
      </c>
      <c r="Q504" s="12">
        <v>0</v>
      </c>
      <c r="R504" s="3">
        <f t="shared" si="66"/>
        <v>11.017399999999999</v>
      </c>
      <c r="S504" s="7">
        <v>41887</v>
      </c>
      <c r="T504">
        <v>12.4</v>
      </c>
      <c r="U504" s="12">
        <v>0</v>
      </c>
      <c r="V504" s="3">
        <f t="shared" si="67"/>
        <v>4.9887999999999995</v>
      </c>
      <c r="W504" s="7">
        <v>41917</v>
      </c>
      <c r="X504">
        <v>12.3</v>
      </c>
      <c r="Y504" s="12">
        <v>0.93</v>
      </c>
      <c r="Z504" s="3">
        <f t="shared" si="68"/>
        <v>140.03460000000001</v>
      </c>
      <c r="AA504" s="7">
        <v>41948</v>
      </c>
      <c r="AB504">
        <v>65.900000000000006</v>
      </c>
      <c r="AC504" s="12"/>
      <c r="AD504" s="3">
        <f t="shared" si="69"/>
        <v>106.42850000000001</v>
      </c>
      <c r="AE504" s="7">
        <v>41978</v>
      </c>
      <c r="AF504">
        <v>175</v>
      </c>
      <c r="AG504" s="12"/>
      <c r="AH504" s="3">
        <f t="shared" si="70"/>
        <v>282.625</v>
      </c>
    </row>
    <row r="505" spans="2:34" x14ac:dyDescent="0.35">
      <c r="B505">
        <f t="shared" si="71"/>
        <v>2014</v>
      </c>
      <c r="C505" s="7">
        <v>41765</v>
      </c>
      <c r="D505">
        <v>135</v>
      </c>
      <c r="E505" s="12">
        <v>0</v>
      </c>
      <c r="F505" s="3">
        <f t="shared" si="63"/>
        <v>175.565</v>
      </c>
      <c r="G505" s="7">
        <v>41796</v>
      </c>
      <c r="H505">
        <v>121</v>
      </c>
      <c r="I505" s="12">
        <v>0.5</v>
      </c>
      <c r="J505" s="3">
        <f t="shared" si="64"/>
        <v>223.99200000000002</v>
      </c>
      <c r="K505" s="7">
        <v>41826</v>
      </c>
      <c r="L505">
        <v>257</v>
      </c>
      <c r="M505" s="12">
        <v>8.9999999999999993E-3</v>
      </c>
      <c r="N505" s="3">
        <f t="shared" si="65"/>
        <v>349.77134999999998</v>
      </c>
      <c r="O505" s="7">
        <v>41857</v>
      </c>
      <c r="P505">
        <v>19.7</v>
      </c>
      <c r="Q505" s="12">
        <v>0.34</v>
      </c>
      <c r="R505" s="3">
        <f t="shared" si="66"/>
        <v>57.60990000000001</v>
      </c>
      <c r="S505" s="7">
        <v>41888</v>
      </c>
      <c r="T505">
        <v>11.7</v>
      </c>
      <c r="U505" s="12">
        <v>0</v>
      </c>
      <c r="V505" s="3">
        <f t="shared" si="67"/>
        <v>3.982899999999999</v>
      </c>
      <c r="W505" s="7">
        <v>41918</v>
      </c>
      <c r="X505">
        <v>10.8</v>
      </c>
      <c r="Y505" s="12">
        <v>0</v>
      </c>
      <c r="Z505" s="3">
        <f t="shared" si="68"/>
        <v>8.4696000000000033</v>
      </c>
      <c r="AA505" s="7">
        <v>41949</v>
      </c>
      <c r="AB505">
        <v>74.599999999999994</v>
      </c>
      <c r="AC505" s="12"/>
      <c r="AD505" s="3">
        <f t="shared" si="69"/>
        <v>120.47899999999998</v>
      </c>
      <c r="AE505" s="7">
        <v>41979</v>
      </c>
      <c r="AF505">
        <v>151</v>
      </c>
      <c r="AG505" s="12"/>
      <c r="AH505" s="3">
        <f t="shared" si="70"/>
        <v>243.86500000000001</v>
      </c>
    </row>
    <row r="506" spans="2:34" x14ac:dyDescent="0.35">
      <c r="B506">
        <f t="shared" si="71"/>
        <v>2014</v>
      </c>
      <c r="C506" s="7">
        <v>41766</v>
      </c>
      <c r="D506">
        <v>117</v>
      </c>
      <c r="E506" s="12">
        <v>0</v>
      </c>
      <c r="F506" s="3">
        <f t="shared" si="63"/>
        <v>149.69900000000001</v>
      </c>
      <c r="G506" s="7">
        <v>41797</v>
      </c>
      <c r="H506">
        <v>153</v>
      </c>
      <c r="I506" s="12">
        <v>0</v>
      </c>
      <c r="J506" s="3">
        <f t="shared" si="64"/>
        <v>200.40100000000001</v>
      </c>
      <c r="K506" s="7">
        <v>41827</v>
      </c>
      <c r="L506">
        <v>198</v>
      </c>
      <c r="M506" s="12">
        <v>0</v>
      </c>
      <c r="N506" s="3">
        <f t="shared" si="65"/>
        <v>263.73599999999999</v>
      </c>
      <c r="O506" s="7">
        <v>41858</v>
      </c>
      <c r="P506">
        <v>19.899999999999999</v>
      </c>
      <c r="Q506" s="12">
        <v>0.04</v>
      </c>
      <c r="R506" s="3">
        <f t="shared" si="66"/>
        <v>16.152299999999997</v>
      </c>
      <c r="S506" s="7">
        <v>41889</v>
      </c>
      <c r="T506">
        <v>13.3</v>
      </c>
      <c r="U506" s="12">
        <v>0.91</v>
      </c>
      <c r="V506" s="3">
        <f t="shared" si="67"/>
        <v>132.90860000000001</v>
      </c>
      <c r="W506" s="7">
        <v>41919</v>
      </c>
      <c r="X506">
        <v>9.1999999999999993</v>
      </c>
      <c r="Y506" s="12">
        <v>0</v>
      </c>
      <c r="Z506" s="3">
        <f t="shared" si="68"/>
        <v>6.1703999999999999</v>
      </c>
      <c r="AA506" s="7">
        <v>41950</v>
      </c>
      <c r="AB506">
        <v>122</v>
      </c>
      <c r="AC506" s="12"/>
      <c r="AD506" s="3">
        <f t="shared" si="69"/>
        <v>197.03</v>
      </c>
      <c r="AE506" s="7">
        <v>41980</v>
      </c>
      <c r="AF506">
        <v>153</v>
      </c>
      <c r="AG506" s="12"/>
      <c r="AH506" s="3">
        <f t="shared" si="70"/>
        <v>247.095</v>
      </c>
    </row>
    <row r="507" spans="2:34" x14ac:dyDescent="0.35">
      <c r="B507">
        <f t="shared" si="71"/>
        <v>2014</v>
      </c>
      <c r="C507" s="7">
        <v>41767</v>
      </c>
      <c r="D507">
        <v>101</v>
      </c>
      <c r="E507" s="12">
        <v>0</v>
      </c>
      <c r="F507" s="3">
        <f t="shared" si="63"/>
        <v>126.70699999999999</v>
      </c>
      <c r="G507" s="7">
        <v>41798</v>
      </c>
      <c r="H507">
        <v>130</v>
      </c>
      <c r="I507" s="12">
        <v>0</v>
      </c>
      <c r="J507" s="3">
        <f t="shared" si="64"/>
        <v>167.35</v>
      </c>
      <c r="K507" s="7">
        <v>41828</v>
      </c>
      <c r="L507">
        <v>126</v>
      </c>
      <c r="M507" s="12">
        <v>0</v>
      </c>
      <c r="N507" s="3">
        <f t="shared" si="65"/>
        <v>160.27200000000002</v>
      </c>
      <c r="O507" s="7">
        <v>41859</v>
      </c>
      <c r="P507">
        <v>21.3</v>
      </c>
      <c r="Q507" s="12">
        <v>0.13</v>
      </c>
      <c r="R507" s="3">
        <f t="shared" si="66"/>
        <v>30.687600000000003</v>
      </c>
      <c r="S507" s="7">
        <v>41890</v>
      </c>
      <c r="T507">
        <v>12.1</v>
      </c>
      <c r="U507" s="12">
        <v>5.0000000000000001E-3</v>
      </c>
      <c r="V507" s="3">
        <f t="shared" si="67"/>
        <v>5.2534499999999991</v>
      </c>
      <c r="W507" s="7">
        <v>41920</v>
      </c>
      <c r="X507">
        <v>10</v>
      </c>
      <c r="Y507" s="12">
        <v>0.44</v>
      </c>
      <c r="Z507" s="3">
        <f t="shared" si="68"/>
        <v>68.546000000000006</v>
      </c>
      <c r="AA507" s="7">
        <v>41951</v>
      </c>
      <c r="AB507">
        <v>152</v>
      </c>
      <c r="AC507" s="12"/>
      <c r="AD507" s="3">
        <f t="shared" si="69"/>
        <v>245.48</v>
      </c>
      <c r="AE507" s="7">
        <v>41981</v>
      </c>
      <c r="AF507">
        <v>121</v>
      </c>
      <c r="AG507" s="12"/>
      <c r="AH507" s="3">
        <f t="shared" si="70"/>
        <v>195.41499999999999</v>
      </c>
    </row>
    <row r="508" spans="2:34" x14ac:dyDescent="0.35">
      <c r="B508">
        <f t="shared" si="71"/>
        <v>2014</v>
      </c>
      <c r="C508" s="7">
        <v>41768</v>
      </c>
      <c r="D508">
        <v>86.9</v>
      </c>
      <c r="E508" s="12">
        <v>0</v>
      </c>
      <c r="F508" s="3">
        <f t="shared" si="63"/>
        <v>106.4453</v>
      </c>
      <c r="G508" s="7">
        <v>41799</v>
      </c>
      <c r="H508">
        <v>95.4</v>
      </c>
      <c r="I508" s="12">
        <v>0</v>
      </c>
      <c r="J508" s="3">
        <f t="shared" si="64"/>
        <v>117.62980000000002</v>
      </c>
      <c r="K508" s="7">
        <v>41829</v>
      </c>
      <c r="L508">
        <v>83.7</v>
      </c>
      <c r="M508" s="12">
        <v>0</v>
      </c>
      <c r="N508" s="3">
        <f t="shared" si="65"/>
        <v>99.48690000000002</v>
      </c>
      <c r="O508" s="7">
        <v>41860</v>
      </c>
      <c r="P508">
        <v>22.2</v>
      </c>
      <c r="Q508" s="12">
        <v>0.01</v>
      </c>
      <c r="R508" s="3">
        <f t="shared" si="66"/>
        <v>15.282899999999998</v>
      </c>
      <c r="S508" s="7">
        <v>41891</v>
      </c>
      <c r="T508">
        <v>11.2</v>
      </c>
      <c r="U508" s="12">
        <v>0</v>
      </c>
      <c r="V508" s="3">
        <f t="shared" si="67"/>
        <v>3.2644000000000002</v>
      </c>
      <c r="W508" s="7">
        <v>41921</v>
      </c>
      <c r="X508">
        <v>11.4</v>
      </c>
      <c r="Y508" s="12">
        <v>0.03</v>
      </c>
      <c r="Z508" s="3">
        <f t="shared" si="68"/>
        <v>13.506300000000001</v>
      </c>
      <c r="AA508" s="7">
        <v>41952</v>
      </c>
      <c r="AB508">
        <v>136</v>
      </c>
      <c r="AC508" s="12"/>
      <c r="AD508" s="3">
        <f t="shared" si="69"/>
        <v>219.64</v>
      </c>
      <c r="AE508" s="7">
        <v>41982</v>
      </c>
      <c r="AF508">
        <v>109</v>
      </c>
      <c r="AG508" s="12"/>
      <c r="AH508" s="3">
        <f t="shared" si="70"/>
        <v>176.035</v>
      </c>
    </row>
    <row r="509" spans="2:34" x14ac:dyDescent="0.35">
      <c r="B509">
        <f t="shared" si="71"/>
        <v>2014</v>
      </c>
      <c r="C509" s="7">
        <v>41769</v>
      </c>
      <c r="D509">
        <v>85.8</v>
      </c>
      <c r="E509" s="12">
        <v>0.11</v>
      </c>
      <c r="F509" s="3">
        <f t="shared" si="63"/>
        <v>120.1711</v>
      </c>
      <c r="G509" s="7">
        <v>41800</v>
      </c>
      <c r="H509">
        <v>72.2</v>
      </c>
      <c r="I509" s="12">
        <v>0.01</v>
      </c>
      <c r="J509" s="3">
        <f t="shared" si="64"/>
        <v>85.682900000000004</v>
      </c>
      <c r="K509" s="7">
        <v>41830</v>
      </c>
      <c r="L509">
        <v>61.4</v>
      </c>
      <c r="M509" s="12">
        <v>0</v>
      </c>
      <c r="N509" s="3">
        <f t="shared" si="65"/>
        <v>67.441800000000001</v>
      </c>
      <c r="O509" s="7">
        <v>41861</v>
      </c>
      <c r="P509">
        <v>19</v>
      </c>
      <c r="Q509" s="12">
        <v>0</v>
      </c>
      <c r="R509" s="3">
        <f t="shared" si="66"/>
        <v>9.2929999999999993</v>
      </c>
      <c r="S509" s="7">
        <v>41892</v>
      </c>
      <c r="T509">
        <v>10.5</v>
      </c>
      <c r="U509" s="12">
        <v>0</v>
      </c>
      <c r="V509" s="3">
        <f t="shared" si="67"/>
        <v>2.2584999999999997</v>
      </c>
      <c r="W509" s="7">
        <v>41922</v>
      </c>
      <c r="X509">
        <v>10.199999999999999</v>
      </c>
      <c r="Y509" s="12">
        <v>0</v>
      </c>
      <c r="Z509" s="3">
        <f t="shared" si="68"/>
        <v>7.6073999999999993</v>
      </c>
      <c r="AA509" s="7">
        <v>41953</v>
      </c>
      <c r="AB509">
        <v>109</v>
      </c>
      <c r="AC509" s="12"/>
      <c r="AD509" s="3">
        <f t="shared" si="69"/>
        <v>176.035</v>
      </c>
      <c r="AE509" s="7">
        <v>41983</v>
      </c>
      <c r="AF509">
        <v>368</v>
      </c>
      <c r="AG509" s="12"/>
      <c r="AH509" s="3">
        <f t="shared" si="70"/>
        <v>594.32000000000005</v>
      </c>
    </row>
    <row r="510" spans="2:34" x14ac:dyDescent="0.35">
      <c r="B510">
        <f t="shared" si="71"/>
        <v>2014</v>
      </c>
      <c r="C510" s="7">
        <v>41770</v>
      </c>
      <c r="D510">
        <v>89.7</v>
      </c>
      <c r="E510" s="12">
        <v>0.23</v>
      </c>
      <c r="F510" s="3">
        <f t="shared" si="63"/>
        <v>142.4734</v>
      </c>
      <c r="G510" s="7">
        <v>41801</v>
      </c>
      <c r="H510">
        <v>59.5</v>
      </c>
      <c r="I510" s="12">
        <v>0</v>
      </c>
      <c r="J510" s="3">
        <f t="shared" si="64"/>
        <v>66.041500000000013</v>
      </c>
      <c r="K510" s="7">
        <v>41831</v>
      </c>
      <c r="L510">
        <v>48.4</v>
      </c>
      <c r="M510" s="12">
        <v>8.9999999999999993E-3</v>
      </c>
      <c r="N510" s="3">
        <f t="shared" si="65"/>
        <v>50.013149999999996</v>
      </c>
      <c r="O510" s="7">
        <v>41862</v>
      </c>
      <c r="P510">
        <v>17.3</v>
      </c>
      <c r="Q510" s="12">
        <v>0</v>
      </c>
      <c r="R510" s="3">
        <f t="shared" si="66"/>
        <v>6.8501000000000012</v>
      </c>
      <c r="S510" s="7">
        <v>41893</v>
      </c>
      <c r="T510">
        <v>10.6</v>
      </c>
      <c r="U510" s="12">
        <v>0</v>
      </c>
      <c r="V510" s="3">
        <f t="shared" si="67"/>
        <v>2.4022000000000006</v>
      </c>
      <c r="W510" s="7">
        <v>41923</v>
      </c>
      <c r="X510">
        <v>9.26</v>
      </c>
      <c r="Y510" s="12">
        <v>0</v>
      </c>
      <c r="Z510" s="3">
        <f t="shared" si="68"/>
        <v>6.2566200000000007</v>
      </c>
      <c r="AA510" s="7">
        <v>41954</v>
      </c>
      <c r="AB510">
        <v>88.7</v>
      </c>
      <c r="AC510" s="12"/>
      <c r="AD510" s="3">
        <f t="shared" si="69"/>
        <v>143.25050000000002</v>
      </c>
      <c r="AE510" s="7">
        <v>41984</v>
      </c>
      <c r="AF510">
        <v>799</v>
      </c>
      <c r="AG510" s="12"/>
      <c r="AH510" s="3">
        <f t="shared" si="70"/>
        <v>1290.385</v>
      </c>
    </row>
    <row r="511" spans="2:34" x14ac:dyDescent="0.35">
      <c r="B511">
        <f t="shared" si="71"/>
        <v>2014</v>
      </c>
      <c r="C511" s="7">
        <v>41771</v>
      </c>
      <c r="D511">
        <v>81.599999999999994</v>
      </c>
      <c r="E511" s="12">
        <v>0</v>
      </c>
      <c r="F511" s="3">
        <f t="shared" si="63"/>
        <v>98.829199999999986</v>
      </c>
      <c r="G511" s="7">
        <v>41802</v>
      </c>
      <c r="H511">
        <v>51</v>
      </c>
      <c r="I511" s="12">
        <v>0.02</v>
      </c>
      <c r="J511" s="3">
        <f t="shared" si="64"/>
        <v>56.610000000000007</v>
      </c>
      <c r="K511" s="7">
        <v>41832</v>
      </c>
      <c r="L511">
        <v>41.4</v>
      </c>
      <c r="M511" s="12">
        <v>0</v>
      </c>
      <c r="N511" s="3">
        <f t="shared" si="65"/>
        <v>38.701799999999999</v>
      </c>
      <c r="O511" s="7">
        <v>41863</v>
      </c>
      <c r="P511">
        <v>16.3</v>
      </c>
      <c r="Q511" s="12">
        <v>0</v>
      </c>
      <c r="R511" s="3">
        <f t="shared" si="66"/>
        <v>5.4131</v>
      </c>
      <c r="S511" s="7">
        <v>41894</v>
      </c>
      <c r="T511">
        <v>11.1</v>
      </c>
      <c r="U511" s="12">
        <v>0.13</v>
      </c>
      <c r="V511" s="3">
        <f t="shared" si="67"/>
        <v>21.2102</v>
      </c>
      <c r="W511" s="7">
        <v>41924</v>
      </c>
      <c r="X511">
        <v>8.91</v>
      </c>
      <c r="Y511" s="12">
        <v>0</v>
      </c>
      <c r="Z511" s="3">
        <f t="shared" si="68"/>
        <v>5.7536700000000005</v>
      </c>
      <c r="AA511" s="7">
        <v>41955</v>
      </c>
      <c r="AB511">
        <v>78.5</v>
      </c>
      <c r="AC511" s="12"/>
      <c r="AD511" s="3">
        <f t="shared" si="69"/>
        <v>126.7775</v>
      </c>
      <c r="AE511" s="7">
        <v>41985</v>
      </c>
      <c r="AF511">
        <v>607</v>
      </c>
      <c r="AG511" s="12"/>
      <c r="AH511" s="3">
        <f t="shared" si="70"/>
        <v>980.30499999999995</v>
      </c>
    </row>
    <row r="512" spans="2:34" x14ac:dyDescent="0.35">
      <c r="B512">
        <f t="shared" si="71"/>
        <v>2014</v>
      </c>
      <c r="C512" s="7">
        <v>41772</v>
      </c>
      <c r="D512">
        <v>74.599999999999994</v>
      </c>
      <c r="E512" s="12">
        <v>0</v>
      </c>
      <c r="F512" s="3">
        <f t="shared" si="63"/>
        <v>88.770199999999988</v>
      </c>
      <c r="G512" s="7">
        <v>41803</v>
      </c>
      <c r="H512">
        <v>47</v>
      </c>
      <c r="I512" s="12">
        <v>0.02</v>
      </c>
      <c r="J512" s="3">
        <f t="shared" si="64"/>
        <v>50.862000000000002</v>
      </c>
      <c r="K512" s="7">
        <v>41833</v>
      </c>
      <c r="L512">
        <v>35.5</v>
      </c>
      <c r="M512" s="12">
        <v>0</v>
      </c>
      <c r="N512" s="3">
        <f t="shared" si="65"/>
        <v>30.223500000000001</v>
      </c>
      <c r="O512" s="7">
        <v>41864</v>
      </c>
      <c r="P512">
        <v>16.399999999999999</v>
      </c>
      <c r="Q512" s="12">
        <v>0.04</v>
      </c>
      <c r="R512" s="3">
        <f t="shared" si="66"/>
        <v>11.122799999999998</v>
      </c>
      <c r="S512" s="7">
        <v>41895</v>
      </c>
      <c r="T512">
        <v>10.5</v>
      </c>
      <c r="U512" s="12">
        <v>0</v>
      </c>
      <c r="V512" s="3">
        <f t="shared" si="67"/>
        <v>2.2584999999999997</v>
      </c>
      <c r="W512" s="7">
        <v>41925</v>
      </c>
      <c r="X512">
        <v>8.48</v>
      </c>
      <c r="Y512" s="12">
        <v>0</v>
      </c>
      <c r="Z512" s="3">
        <f t="shared" si="68"/>
        <v>5.1357600000000021</v>
      </c>
      <c r="AA512" s="7">
        <v>41956</v>
      </c>
      <c r="AB512">
        <v>72.7</v>
      </c>
      <c r="AC512" s="12"/>
      <c r="AD512" s="3">
        <f t="shared" si="69"/>
        <v>117.4105</v>
      </c>
      <c r="AE512" s="7">
        <v>41986</v>
      </c>
      <c r="AF512">
        <v>384</v>
      </c>
      <c r="AG512" s="12"/>
      <c r="AH512" s="3">
        <f t="shared" si="70"/>
        <v>620.16</v>
      </c>
    </row>
    <row r="513" spans="2:34" x14ac:dyDescent="0.35">
      <c r="B513">
        <f t="shared" si="71"/>
        <v>2014</v>
      </c>
      <c r="C513" s="7">
        <v>41773</v>
      </c>
      <c r="D513">
        <v>67.8</v>
      </c>
      <c r="E513" s="12">
        <v>0</v>
      </c>
      <c r="F513" s="3">
        <f t="shared" si="63"/>
        <v>78.99860000000001</v>
      </c>
      <c r="G513" s="7">
        <v>41804</v>
      </c>
      <c r="H513">
        <v>99.4</v>
      </c>
      <c r="I513" s="12">
        <v>1.43</v>
      </c>
      <c r="J513" s="3">
        <f t="shared" si="64"/>
        <v>322.3623</v>
      </c>
      <c r="K513" s="7">
        <v>41834</v>
      </c>
      <c r="L513">
        <v>36.1</v>
      </c>
      <c r="M513" s="12">
        <v>0.25</v>
      </c>
      <c r="N513" s="3">
        <f t="shared" si="65"/>
        <v>65.873199999999997</v>
      </c>
      <c r="O513" s="7">
        <v>41865</v>
      </c>
      <c r="P513">
        <v>40.200000000000003</v>
      </c>
      <c r="Q513" s="12">
        <v>0.79</v>
      </c>
      <c r="R513" s="3">
        <f t="shared" si="66"/>
        <v>149.6859</v>
      </c>
      <c r="S513" s="7">
        <v>41896</v>
      </c>
      <c r="T513">
        <v>10.3</v>
      </c>
      <c r="U513" s="12">
        <v>0.06</v>
      </c>
      <c r="V513" s="3">
        <f t="shared" si="67"/>
        <v>10.320100000000002</v>
      </c>
      <c r="W513" s="7">
        <v>41926</v>
      </c>
      <c r="X513">
        <v>8.14</v>
      </c>
      <c r="Y513" s="12">
        <v>0</v>
      </c>
      <c r="Z513" s="3">
        <f t="shared" si="68"/>
        <v>4.6471800000000014</v>
      </c>
      <c r="AA513" s="7">
        <v>41957</v>
      </c>
      <c r="AB513">
        <v>69.5</v>
      </c>
      <c r="AC513" s="12"/>
      <c r="AD513" s="3">
        <f t="shared" si="69"/>
        <v>112.24249999999999</v>
      </c>
      <c r="AE513" s="7">
        <v>41987</v>
      </c>
      <c r="AF513">
        <v>272</v>
      </c>
      <c r="AG513" s="12"/>
      <c r="AH513" s="3">
        <f t="shared" si="70"/>
        <v>439.28</v>
      </c>
    </row>
    <row r="514" spans="2:34" x14ac:dyDescent="0.35">
      <c r="B514">
        <f t="shared" si="71"/>
        <v>2014</v>
      </c>
      <c r="C514" s="7">
        <v>41774</v>
      </c>
      <c r="D514">
        <v>64.2</v>
      </c>
      <c r="E514" s="12">
        <v>0</v>
      </c>
      <c r="F514" s="3">
        <f t="shared" si="63"/>
        <v>73.825400000000002</v>
      </c>
      <c r="G514" s="7">
        <v>41805</v>
      </c>
      <c r="H514">
        <v>102</v>
      </c>
      <c r="I514" s="12">
        <v>0</v>
      </c>
      <c r="J514" s="3">
        <f t="shared" si="64"/>
        <v>127.114</v>
      </c>
      <c r="K514" s="7">
        <v>41835</v>
      </c>
      <c r="L514">
        <v>49.9</v>
      </c>
      <c r="M514" s="12">
        <v>0.44</v>
      </c>
      <c r="N514" s="3">
        <f t="shared" si="65"/>
        <v>112.14230000000001</v>
      </c>
      <c r="O514" s="7">
        <v>41866</v>
      </c>
      <c r="P514">
        <v>42</v>
      </c>
      <c r="Q514" s="12">
        <v>0</v>
      </c>
      <c r="R514" s="3">
        <f t="shared" si="66"/>
        <v>42.343999999999994</v>
      </c>
      <c r="S514" s="7">
        <v>41897</v>
      </c>
      <c r="T514">
        <v>9.75</v>
      </c>
      <c r="U514" s="12">
        <v>0</v>
      </c>
      <c r="V514" s="3">
        <f t="shared" si="67"/>
        <v>1.1807499999999997</v>
      </c>
      <c r="W514" s="7">
        <v>41927</v>
      </c>
      <c r="X514">
        <v>8.1199999999999992</v>
      </c>
      <c r="Y514" s="12">
        <v>0</v>
      </c>
      <c r="Z514" s="3">
        <f t="shared" si="68"/>
        <v>4.6184399999999988</v>
      </c>
      <c r="AA514" s="7">
        <v>41958</v>
      </c>
      <c r="AB514">
        <v>63.9</v>
      </c>
      <c r="AC514" s="12"/>
      <c r="AD514" s="3">
        <f t="shared" si="69"/>
        <v>103.1985</v>
      </c>
      <c r="AE514" s="7">
        <v>41988</v>
      </c>
      <c r="AF514">
        <v>209</v>
      </c>
      <c r="AG514" s="12"/>
      <c r="AH514" s="3">
        <f t="shared" si="70"/>
        <v>337.53500000000003</v>
      </c>
    </row>
    <row r="515" spans="2:34" x14ac:dyDescent="0.35">
      <c r="B515">
        <f t="shared" si="71"/>
        <v>2014</v>
      </c>
      <c r="C515" s="7">
        <v>41775</v>
      </c>
      <c r="D515">
        <v>61.4</v>
      </c>
      <c r="E515" s="12">
        <v>0</v>
      </c>
      <c r="F515" s="3">
        <f t="shared" si="63"/>
        <v>69.801800000000014</v>
      </c>
      <c r="G515" s="7">
        <v>41806</v>
      </c>
      <c r="H515">
        <v>82.9</v>
      </c>
      <c r="I515" s="12">
        <v>0</v>
      </c>
      <c r="J515" s="3">
        <f t="shared" si="64"/>
        <v>99.667300000000012</v>
      </c>
      <c r="K515" s="7">
        <v>41836</v>
      </c>
      <c r="L515">
        <v>101</v>
      </c>
      <c r="M515" s="12">
        <v>2.1</v>
      </c>
      <c r="N515" s="3">
        <f t="shared" si="65"/>
        <v>416.56200000000001</v>
      </c>
      <c r="O515" s="7">
        <v>41867</v>
      </c>
      <c r="P515">
        <v>35.200000000000003</v>
      </c>
      <c r="Q515" s="12">
        <v>0</v>
      </c>
      <c r="R515" s="3">
        <f t="shared" si="66"/>
        <v>32.572400000000002</v>
      </c>
      <c r="S515" s="7">
        <v>41898</v>
      </c>
      <c r="T515">
        <v>9.51</v>
      </c>
      <c r="U515" s="12">
        <v>0.01</v>
      </c>
      <c r="V515" s="3">
        <f t="shared" si="67"/>
        <v>2.2273699999999996</v>
      </c>
      <c r="W515" s="7">
        <v>41928</v>
      </c>
      <c r="X515">
        <v>8.08</v>
      </c>
      <c r="Y515" s="12">
        <v>0.17</v>
      </c>
      <c r="Z515" s="3">
        <f t="shared" si="68"/>
        <v>28.216460000000005</v>
      </c>
      <c r="AA515" s="7">
        <v>41959</v>
      </c>
      <c r="AB515">
        <v>57.6</v>
      </c>
      <c r="AC515" s="12"/>
      <c r="AD515" s="3">
        <f t="shared" si="69"/>
        <v>93.024000000000001</v>
      </c>
      <c r="AE515" s="7">
        <v>41989</v>
      </c>
      <c r="AF515">
        <v>169</v>
      </c>
      <c r="AG515" s="12"/>
      <c r="AH515" s="3">
        <f t="shared" si="70"/>
        <v>272.935</v>
      </c>
    </row>
    <row r="516" spans="2:34" x14ac:dyDescent="0.35">
      <c r="B516">
        <f t="shared" si="71"/>
        <v>2014</v>
      </c>
      <c r="C516" s="7">
        <v>41776</v>
      </c>
      <c r="D516">
        <v>60.9</v>
      </c>
      <c r="E516" s="12">
        <v>0</v>
      </c>
      <c r="F516" s="3">
        <f t="shared" ref="F516:F579" si="72">IF(ISBLANK(D516),"",(D516*F$3)+F$2+((E516/12)*GL_sqft)/Day_sec)</f>
        <v>69.083300000000008</v>
      </c>
      <c r="G516" s="7">
        <v>41807</v>
      </c>
      <c r="H516">
        <v>62.3</v>
      </c>
      <c r="I516" s="12">
        <v>0</v>
      </c>
      <c r="J516" s="3">
        <f t="shared" ref="J516:J579" si="73">IF(ISBLANK(H516),"",(H516*J$3)+J$2+((I516/12)*GL_sqft)/Day_sec)</f>
        <v>70.065100000000001</v>
      </c>
      <c r="K516" s="7">
        <v>41837</v>
      </c>
      <c r="L516">
        <v>163</v>
      </c>
      <c r="M516" s="12">
        <v>0.23</v>
      </c>
      <c r="N516" s="3">
        <f t="shared" ref="N516:N579" si="74">IF(ISBLANK(L516),"",(L516*N$3)+N$2+((M516/12)*GL_sqft)/Day_sec)</f>
        <v>245.44550000000004</v>
      </c>
      <c r="O516" s="7">
        <v>41868</v>
      </c>
      <c r="P516">
        <v>31.3</v>
      </c>
      <c r="Q516" s="12">
        <v>0.01</v>
      </c>
      <c r="R516" s="3">
        <f t="shared" ref="R516:R579" si="75">IF(ISBLANK(P516),"",(P516*R$3)+R$2+((Q516/12)*GL_sqft)/Day_sec)</f>
        <v>28.359600000000004</v>
      </c>
      <c r="S516" s="7">
        <v>41899</v>
      </c>
      <c r="T516">
        <v>9.25</v>
      </c>
      <c r="U516" s="12">
        <v>0</v>
      </c>
      <c r="V516" s="3">
        <f t="shared" ref="V516:V579" si="76">IF(ISBLANK(T516),"",(T516*V$3)+V$2+((U516/12)*GL_sqft)/Day_sec)</f>
        <v>0.46225000000000094</v>
      </c>
      <c r="W516" s="7">
        <v>41929</v>
      </c>
      <c r="X516">
        <v>70.3</v>
      </c>
      <c r="Y516" s="12">
        <v>2.34</v>
      </c>
      <c r="Z516" s="3">
        <f t="shared" ref="Z516:Z579" si="77">IF(ISBLANK(X516),"",(X516*Z$3)+Z$2+((Y516/12)*GL_sqft)/Day_sec)</f>
        <v>419.58209999999997</v>
      </c>
      <c r="AA516" s="7">
        <v>41960</v>
      </c>
      <c r="AB516">
        <v>59.4</v>
      </c>
      <c r="AC516" s="12"/>
      <c r="AD516" s="3">
        <f t="shared" ref="AD516:AD579" si="78">IF(ISBLANK(AB516),"",(AB516*AD$3)+AD$2+((AC516/12)*GL_sqft)/Day_sec)</f>
        <v>95.930999999999997</v>
      </c>
      <c r="AE516" s="7">
        <v>41990</v>
      </c>
      <c r="AF516">
        <v>150</v>
      </c>
      <c r="AG516" s="12"/>
      <c r="AH516" s="3">
        <f t="shared" ref="AH516:AH579" si="79">IF(ISBLANK(AF516),"",(AF516*AH$3)+AH$2+((AG516/12)*GL_sqft)/Day_sec)</f>
        <v>242.25</v>
      </c>
    </row>
    <row r="517" spans="2:34" x14ac:dyDescent="0.35">
      <c r="B517">
        <f t="shared" ref="B517:B580" si="80">YEAR(O517)</f>
        <v>2014</v>
      </c>
      <c r="C517" s="7">
        <v>41777</v>
      </c>
      <c r="D517">
        <v>76.3</v>
      </c>
      <c r="E517" s="12">
        <v>0.72</v>
      </c>
      <c r="F517" s="3">
        <f t="shared" si="72"/>
        <v>191.40109999999999</v>
      </c>
      <c r="G517" s="7">
        <v>41808</v>
      </c>
      <c r="H517">
        <v>64</v>
      </c>
      <c r="I517" s="12">
        <v>0.77</v>
      </c>
      <c r="J517" s="3">
        <f t="shared" si="73"/>
        <v>179.65350000000001</v>
      </c>
      <c r="K517" s="7">
        <v>41838</v>
      </c>
      <c r="L517">
        <v>139</v>
      </c>
      <c r="M517" s="12">
        <v>0</v>
      </c>
      <c r="N517" s="3">
        <f t="shared" si="74"/>
        <v>178.953</v>
      </c>
      <c r="O517" s="7">
        <v>41869</v>
      </c>
      <c r="P517">
        <v>28.2</v>
      </c>
      <c r="Q517" s="12">
        <v>0.01</v>
      </c>
      <c r="R517" s="3">
        <f t="shared" si="75"/>
        <v>23.904900000000001</v>
      </c>
      <c r="S517" s="7">
        <v>41900</v>
      </c>
      <c r="T517">
        <v>8.84</v>
      </c>
      <c r="U517" s="12">
        <v>0</v>
      </c>
      <c r="V517" s="3">
        <f t="shared" si="76"/>
        <v>-0.12692000000000014</v>
      </c>
      <c r="W517" s="7">
        <v>41930</v>
      </c>
      <c r="X517">
        <v>71.8</v>
      </c>
      <c r="Y517" s="12">
        <v>0</v>
      </c>
      <c r="Z517" s="3">
        <f t="shared" si="77"/>
        <v>96.126599999999996</v>
      </c>
      <c r="AA517" s="7">
        <v>41961</v>
      </c>
      <c r="AB517">
        <v>107</v>
      </c>
      <c r="AC517" s="12"/>
      <c r="AD517" s="3">
        <f t="shared" si="78"/>
        <v>172.80500000000001</v>
      </c>
      <c r="AE517" s="7">
        <v>41991</v>
      </c>
      <c r="AF517">
        <v>162</v>
      </c>
      <c r="AG517" s="12"/>
      <c r="AH517" s="3">
        <f t="shared" si="79"/>
        <v>261.63</v>
      </c>
    </row>
    <row r="518" spans="2:34" x14ac:dyDescent="0.35">
      <c r="B518">
        <f t="shared" si="80"/>
        <v>2014</v>
      </c>
      <c r="C518" s="7">
        <v>41778</v>
      </c>
      <c r="D518">
        <v>112</v>
      </c>
      <c r="E518" s="12">
        <v>0.38</v>
      </c>
      <c r="F518" s="3">
        <f t="shared" si="72"/>
        <v>195.39100000000002</v>
      </c>
      <c r="G518" s="7">
        <v>41809</v>
      </c>
      <c r="H518">
        <v>62.8</v>
      </c>
      <c r="I518" s="12">
        <v>0</v>
      </c>
      <c r="J518" s="3">
        <f t="shared" si="73"/>
        <v>70.783600000000007</v>
      </c>
      <c r="K518" s="7">
        <v>41839</v>
      </c>
      <c r="L518">
        <v>95.3</v>
      </c>
      <c r="M518" s="12">
        <v>0</v>
      </c>
      <c r="N518" s="3">
        <f t="shared" si="74"/>
        <v>116.15610000000001</v>
      </c>
      <c r="O518" s="7">
        <v>41870</v>
      </c>
      <c r="P518">
        <v>24.9</v>
      </c>
      <c r="Q518" s="12">
        <v>0</v>
      </c>
      <c r="R518" s="3">
        <f t="shared" si="75"/>
        <v>17.7713</v>
      </c>
      <c r="S518" s="7">
        <v>41901</v>
      </c>
      <c r="T518">
        <v>8.8800000000000008</v>
      </c>
      <c r="U518" s="12">
        <v>0</v>
      </c>
      <c r="V518" s="3">
        <f t="shared" si="76"/>
        <v>-6.9439999999998392E-2</v>
      </c>
      <c r="W518" s="7">
        <v>41931</v>
      </c>
      <c r="X518">
        <v>63.4</v>
      </c>
      <c r="Y518" s="12">
        <v>0</v>
      </c>
      <c r="Z518" s="3">
        <f t="shared" si="77"/>
        <v>84.055800000000005</v>
      </c>
      <c r="AA518" s="7">
        <v>41962</v>
      </c>
      <c r="AB518">
        <v>116</v>
      </c>
      <c r="AC518" s="12"/>
      <c r="AD518" s="3">
        <f t="shared" si="78"/>
        <v>187.34</v>
      </c>
      <c r="AE518" s="7">
        <v>41992</v>
      </c>
      <c r="AF518">
        <v>151</v>
      </c>
      <c r="AG518" s="12"/>
      <c r="AH518" s="3">
        <f t="shared" si="79"/>
        <v>243.86500000000001</v>
      </c>
    </row>
    <row r="519" spans="2:34" x14ac:dyDescent="0.35">
      <c r="B519">
        <f t="shared" si="80"/>
        <v>2014</v>
      </c>
      <c r="C519" s="7">
        <v>41779</v>
      </c>
      <c r="D519">
        <v>127</v>
      </c>
      <c r="E519" s="12">
        <v>0.4</v>
      </c>
      <c r="F519" s="3">
        <f t="shared" si="72"/>
        <v>219.72899999999998</v>
      </c>
      <c r="G519" s="7">
        <v>41810</v>
      </c>
      <c r="H519">
        <v>53.6</v>
      </c>
      <c r="I519" s="12">
        <v>0</v>
      </c>
      <c r="J519" s="3">
        <f t="shared" si="73"/>
        <v>57.563200000000002</v>
      </c>
      <c r="K519" s="7">
        <v>41840</v>
      </c>
      <c r="L519">
        <v>68.2</v>
      </c>
      <c r="M519" s="12">
        <v>0</v>
      </c>
      <c r="N519" s="3">
        <f t="shared" si="74"/>
        <v>77.213400000000007</v>
      </c>
      <c r="O519" s="7">
        <v>41871</v>
      </c>
      <c r="P519">
        <v>21.9</v>
      </c>
      <c r="Q519" s="12">
        <v>0</v>
      </c>
      <c r="R519" s="3">
        <f t="shared" si="75"/>
        <v>13.460299999999997</v>
      </c>
      <c r="S519" s="7">
        <v>41902</v>
      </c>
      <c r="T519">
        <v>8.5</v>
      </c>
      <c r="U519" s="12">
        <v>0</v>
      </c>
      <c r="V519" s="3">
        <f t="shared" si="76"/>
        <v>-0.61549999999999905</v>
      </c>
      <c r="W519" s="7">
        <v>41932</v>
      </c>
      <c r="X519">
        <v>49.5</v>
      </c>
      <c r="Y519" s="12">
        <v>0.06</v>
      </c>
      <c r="Z519" s="3">
        <f t="shared" si="77"/>
        <v>72.430500000000009</v>
      </c>
      <c r="AA519" s="7">
        <v>41963</v>
      </c>
      <c r="AB519">
        <v>101</v>
      </c>
      <c r="AC519" s="12"/>
      <c r="AD519" s="3">
        <f t="shared" si="78"/>
        <v>163.11500000000001</v>
      </c>
      <c r="AE519" s="7">
        <v>41993</v>
      </c>
      <c r="AF519">
        <v>129</v>
      </c>
      <c r="AG519" s="12"/>
      <c r="AH519" s="3">
        <f t="shared" si="79"/>
        <v>208.33500000000001</v>
      </c>
    </row>
    <row r="520" spans="2:34" x14ac:dyDescent="0.35">
      <c r="B520">
        <f t="shared" si="80"/>
        <v>2014</v>
      </c>
      <c r="C520" s="7">
        <v>41780</v>
      </c>
      <c r="D520">
        <v>118</v>
      </c>
      <c r="E520" s="12">
        <v>0.03</v>
      </c>
      <c r="F520" s="3">
        <f t="shared" si="72"/>
        <v>155.31049999999999</v>
      </c>
      <c r="G520" s="7">
        <v>41811</v>
      </c>
      <c r="H520">
        <v>45.4</v>
      </c>
      <c r="I520" s="12">
        <v>0</v>
      </c>
      <c r="J520" s="3">
        <f t="shared" si="73"/>
        <v>45.779800000000002</v>
      </c>
      <c r="K520" s="7">
        <v>41841</v>
      </c>
      <c r="L520">
        <v>53.1</v>
      </c>
      <c r="M520" s="12">
        <v>0</v>
      </c>
      <c r="N520" s="3">
        <f t="shared" si="74"/>
        <v>55.514700000000012</v>
      </c>
      <c r="O520" s="7">
        <v>41872</v>
      </c>
      <c r="P520">
        <v>19.7</v>
      </c>
      <c r="Q520" s="12">
        <v>0</v>
      </c>
      <c r="R520" s="3">
        <f t="shared" si="75"/>
        <v>10.2989</v>
      </c>
      <c r="S520" s="7">
        <v>41903</v>
      </c>
      <c r="T520">
        <v>8.4700000000000006</v>
      </c>
      <c r="U520" s="12">
        <v>0.15</v>
      </c>
      <c r="V520" s="3">
        <f t="shared" si="76"/>
        <v>20.213889999999999</v>
      </c>
      <c r="W520" s="7">
        <v>41933</v>
      </c>
      <c r="X520">
        <v>38</v>
      </c>
      <c r="Y520" s="12">
        <v>0.05</v>
      </c>
      <c r="Z520" s="3">
        <f t="shared" si="77"/>
        <v>54.513500000000008</v>
      </c>
      <c r="AA520" s="7">
        <v>41964</v>
      </c>
      <c r="AB520">
        <v>81.599999999999994</v>
      </c>
      <c r="AC520" s="12"/>
      <c r="AD520" s="3">
        <f t="shared" si="78"/>
        <v>131.78399999999999</v>
      </c>
      <c r="AE520" s="7">
        <v>41994</v>
      </c>
      <c r="AF520">
        <v>110</v>
      </c>
      <c r="AG520" s="12"/>
      <c r="AH520" s="3">
        <f t="shared" si="79"/>
        <v>177.65</v>
      </c>
    </row>
    <row r="521" spans="2:34" x14ac:dyDescent="0.35">
      <c r="B521">
        <f t="shared" si="80"/>
        <v>2014</v>
      </c>
      <c r="C521" s="7">
        <v>41781</v>
      </c>
      <c r="D521">
        <v>101</v>
      </c>
      <c r="E521" s="12">
        <v>0.03</v>
      </c>
      <c r="F521" s="3">
        <f t="shared" si="72"/>
        <v>130.88149999999999</v>
      </c>
      <c r="G521" s="7">
        <v>41812</v>
      </c>
      <c r="H521">
        <v>39</v>
      </c>
      <c r="I521" s="12">
        <v>0</v>
      </c>
      <c r="J521" s="3">
        <f t="shared" si="73"/>
        <v>36.582999999999998</v>
      </c>
      <c r="K521" s="7">
        <v>41842</v>
      </c>
      <c r="L521">
        <v>44.1</v>
      </c>
      <c r="M521" s="12">
        <v>0</v>
      </c>
      <c r="N521" s="3">
        <f t="shared" si="74"/>
        <v>42.581700000000005</v>
      </c>
      <c r="O521" s="7">
        <v>41873</v>
      </c>
      <c r="P521">
        <v>18.2</v>
      </c>
      <c r="Q521" s="12">
        <v>0</v>
      </c>
      <c r="R521" s="3">
        <f t="shared" si="75"/>
        <v>8.1433999999999997</v>
      </c>
      <c r="S521" s="7">
        <v>41904</v>
      </c>
      <c r="T521">
        <v>9.39</v>
      </c>
      <c r="U521" s="12">
        <v>0.02</v>
      </c>
      <c r="V521" s="3">
        <f t="shared" si="76"/>
        <v>3.4464300000000017</v>
      </c>
      <c r="W521" s="7">
        <v>41934</v>
      </c>
      <c r="X521">
        <v>40</v>
      </c>
      <c r="Y521" s="12">
        <v>0.68</v>
      </c>
      <c r="Z521" s="3">
        <f t="shared" si="77"/>
        <v>145.05200000000002</v>
      </c>
      <c r="AA521" s="7">
        <v>41965</v>
      </c>
      <c r="AB521">
        <v>65.400000000000006</v>
      </c>
      <c r="AC521" s="12"/>
      <c r="AD521" s="3">
        <f t="shared" si="78"/>
        <v>105.62100000000001</v>
      </c>
      <c r="AE521" s="7">
        <v>41995</v>
      </c>
      <c r="AF521">
        <v>96.2</v>
      </c>
      <c r="AG521" s="12"/>
      <c r="AH521" s="3">
        <f t="shared" si="79"/>
        <v>155.363</v>
      </c>
    </row>
    <row r="522" spans="2:34" x14ac:dyDescent="0.35">
      <c r="B522">
        <f t="shared" si="80"/>
        <v>2014</v>
      </c>
      <c r="C522" s="7">
        <v>41782</v>
      </c>
      <c r="D522">
        <v>84.6</v>
      </c>
      <c r="E522" s="12">
        <v>0</v>
      </c>
      <c r="F522" s="3">
        <f t="shared" si="72"/>
        <v>103.14019999999999</v>
      </c>
      <c r="G522" s="7">
        <v>41813</v>
      </c>
      <c r="H522">
        <v>34.5</v>
      </c>
      <c r="I522" s="12">
        <v>0</v>
      </c>
      <c r="J522" s="3">
        <f t="shared" si="73"/>
        <v>30.116500000000002</v>
      </c>
      <c r="K522" s="7">
        <v>41843</v>
      </c>
      <c r="L522">
        <v>63.1</v>
      </c>
      <c r="M522" s="12">
        <v>0</v>
      </c>
      <c r="N522" s="3">
        <f t="shared" si="74"/>
        <v>69.884700000000009</v>
      </c>
      <c r="O522" s="7">
        <v>41874</v>
      </c>
      <c r="P522">
        <v>17</v>
      </c>
      <c r="Q522" s="12">
        <v>0</v>
      </c>
      <c r="R522" s="3">
        <f t="shared" si="75"/>
        <v>6.4190000000000005</v>
      </c>
      <c r="S522" s="7">
        <v>41905</v>
      </c>
      <c r="T522">
        <v>8.4</v>
      </c>
      <c r="U522" s="12">
        <v>0</v>
      </c>
      <c r="V522" s="3">
        <f t="shared" si="76"/>
        <v>-0.75919999999999987</v>
      </c>
      <c r="W522" s="7">
        <v>41935</v>
      </c>
      <c r="X522">
        <v>70.8</v>
      </c>
      <c r="Y522" s="12">
        <v>1.23</v>
      </c>
      <c r="Z522" s="3">
        <f t="shared" si="77"/>
        <v>265.84409999999997</v>
      </c>
      <c r="AA522" s="7">
        <v>41966</v>
      </c>
      <c r="AB522">
        <v>58.5</v>
      </c>
      <c r="AC522" s="12"/>
      <c r="AD522" s="3">
        <f t="shared" si="78"/>
        <v>94.477500000000006</v>
      </c>
      <c r="AE522" s="7">
        <v>41996</v>
      </c>
      <c r="AF522">
        <v>86.6</v>
      </c>
      <c r="AG522" s="12"/>
      <c r="AH522" s="3">
        <f t="shared" si="79"/>
        <v>139.85899999999998</v>
      </c>
    </row>
    <row r="523" spans="2:34" x14ac:dyDescent="0.35">
      <c r="B523">
        <f t="shared" si="80"/>
        <v>2014</v>
      </c>
      <c r="C523" s="7">
        <v>41783</v>
      </c>
      <c r="D523">
        <v>72.900000000000006</v>
      </c>
      <c r="E523" s="12">
        <v>0</v>
      </c>
      <c r="F523" s="3">
        <f t="shared" si="72"/>
        <v>86.327300000000008</v>
      </c>
      <c r="G523" s="7">
        <v>41814</v>
      </c>
      <c r="H523">
        <v>30.6</v>
      </c>
      <c r="I523" s="12">
        <v>0</v>
      </c>
      <c r="J523" s="3">
        <f t="shared" si="73"/>
        <v>24.5122</v>
      </c>
      <c r="K523" s="7">
        <v>41844</v>
      </c>
      <c r="L523">
        <v>40.200000000000003</v>
      </c>
      <c r="M523" s="12">
        <v>0.19</v>
      </c>
      <c r="N523" s="3">
        <f t="shared" si="74"/>
        <v>63.415900000000015</v>
      </c>
      <c r="O523" s="7">
        <v>41875</v>
      </c>
      <c r="P523">
        <v>16</v>
      </c>
      <c r="Q523" s="12">
        <v>0</v>
      </c>
      <c r="R523" s="3">
        <f t="shared" si="75"/>
        <v>4.9819999999999993</v>
      </c>
      <c r="S523" s="7">
        <v>41906</v>
      </c>
      <c r="T523">
        <v>8.1199999999999992</v>
      </c>
      <c r="U523" s="12">
        <v>0</v>
      </c>
      <c r="V523" s="3">
        <f t="shared" si="76"/>
        <v>-1.1615600000000015</v>
      </c>
      <c r="W523" s="7">
        <v>41936</v>
      </c>
      <c r="X523">
        <v>216</v>
      </c>
      <c r="Y523" s="12">
        <v>1.08</v>
      </c>
      <c r="Z523" s="3">
        <f t="shared" si="77"/>
        <v>453.62400000000002</v>
      </c>
      <c r="AA523" s="7">
        <v>41967</v>
      </c>
      <c r="AB523">
        <v>69.599999999999994</v>
      </c>
      <c r="AC523" s="12"/>
      <c r="AD523" s="3">
        <f t="shared" si="78"/>
        <v>112.404</v>
      </c>
      <c r="AE523" s="7">
        <v>41997</v>
      </c>
      <c r="AF523">
        <v>85.5</v>
      </c>
      <c r="AG523" s="12"/>
      <c r="AH523" s="3">
        <f t="shared" si="79"/>
        <v>138.08250000000001</v>
      </c>
    </row>
    <row r="524" spans="2:34" x14ac:dyDescent="0.35">
      <c r="B524">
        <f t="shared" si="80"/>
        <v>2014</v>
      </c>
      <c r="C524" s="7">
        <v>41784</v>
      </c>
      <c r="D524">
        <v>64.400000000000006</v>
      </c>
      <c r="E524" s="12">
        <v>0</v>
      </c>
      <c r="F524" s="3">
        <f t="shared" si="72"/>
        <v>74.112800000000021</v>
      </c>
      <c r="G524" s="7">
        <v>41815</v>
      </c>
      <c r="H524">
        <v>29.3</v>
      </c>
      <c r="I524" s="12">
        <v>0.09</v>
      </c>
      <c r="J524" s="3">
        <f t="shared" si="73"/>
        <v>35.1676</v>
      </c>
      <c r="K524" s="7">
        <v>41845</v>
      </c>
      <c r="L524">
        <v>34.4</v>
      </c>
      <c r="M524" s="12">
        <v>0</v>
      </c>
      <c r="N524" s="3">
        <f t="shared" si="74"/>
        <v>28.642800000000001</v>
      </c>
      <c r="O524" s="7">
        <v>41876</v>
      </c>
      <c r="P524">
        <v>15</v>
      </c>
      <c r="Q524" s="12">
        <v>0</v>
      </c>
      <c r="R524" s="3">
        <f t="shared" si="75"/>
        <v>3.5449999999999982</v>
      </c>
      <c r="S524" s="7">
        <v>41907</v>
      </c>
      <c r="T524">
        <v>7.9</v>
      </c>
      <c r="U524" s="12">
        <v>0</v>
      </c>
      <c r="V524" s="3">
        <f t="shared" si="76"/>
        <v>-1.4776999999999987</v>
      </c>
      <c r="W524" s="7">
        <v>41937</v>
      </c>
      <c r="X524">
        <v>224</v>
      </c>
      <c r="Y524" s="12">
        <v>0.05</v>
      </c>
      <c r="Z524" s="3">
        <f t="shared" si="77"/>
        <v>321.7955</v>
      </c>
      <c r="AA524" s="7">
        <v>41968</v>
      </c>
      <c r="AB524">
        <v>111</v>
      </c>
      <c r="AC524" s="12"/>
      <c r="AD524" s="3">
        <f t="shared" si="78"/>
        <v>179.26499999999999</v>
      </c>
      <c r="AE524" s="7">
        <v>41998</v>
      </c>
      <c r="AF524">
        <v>211</v>
      </c>
      <c r="AG524" s="12"/>
      <c r="AH524" s="3">
        <f t="shared" si="79"/>
        <v>340.76499999999999</v>
      </c>
    </row>
    <row r="525" spans="2:34" x14ac:dyDescent="0.35">
      <c r="B525">
        <f t="shared" si="80"/>
        <v>2014</v>
      </c>
      <c r="C525" s="7">
        <v>41785</v>
      </c>
      <c r="D525">
        <v>60.9</v>
      </c>
      <c r="E525" s="12">
        <v>0.08</v>
      </c>
      <c r="F525" s="3">
        <f t="shared" si="72"/>
        <v>80.215300000000013</v>
      </c>
      <c r="G525" s="7">
        <v>41816</v>
      </c>
      <c r="H525">
        <v>58.3</v>
      </c>
      <c r="I525" s="12">
        <v>2.12</v>
      </c>
      <c r="J525" s="3">
        <f t="shared" si="73"/>
        <v>359.31510000000003</v>
      </c>
      <c r="K525" s="7">
        <v>41846</v>
      </c>
      <c r="L525">
        <v>30</v>
      </c>
      <c r="M525" s="12">
        <v>0</v>
      </c>
      <c r="N525" s="3">
        <f t="shared" si="74"/>
        <v>22.32</v>
      </c>
      <c r="O525" s="7">
        <v>41877</v>
      </c>
      <c r="P525">
        <v>14.3</v>
      </c>
      <c r="Q525" s="12">
        <v>0</v>
      </c>
      <c r="R525" s="3">
        <f t="shared" si="75"/>
        <v>2.5391000000000012</v>
      </c>
      <c r="S525" s="7">
        <v>41908</v>
      </c>
      <c r="T525">
        <v>7.39</v>
      </c>
      <c r="U525" s="12">
        <v>0</v>
      </c>
      <c r="V525" s="3">
        <f t="shared" si="76"/>
        <v>-2.2105700000000006</v>
      </c>
      <c r="W525" s="7">
        <v>41938</v>
      </c>
      <c r="X525">
        <v>156</v>
      </c>
      <c r="Y525" s="12">
        <v>0</v>
      </c>
      <c r="Z525" s="3">
        <f t="shared" si="77"/>
        <v>217.12199999999999</v>
      </c>
      <c r="AA525" s="7">
        <v>41969</v>
      </c>
      <c r="AB525">
        <v>115</v>
      </c>
      <c r="AC525" s="12"/>
      <c r="AD525" s="3">
        <f t="shared" si="78"/>
        <v>185.72499999999999</v>
      </c>
      <c r="AE525" s="7">
        <v>41999</v>
      </c>
      <c r="AF525">
        <v>298</v>
      </c>
      <c r="AG525" s="12"/>
      <c r="AH525" s="3">
        <f t="shared" si="79"/>
        <v>481.27</v>
      </c>
    </row>
    <row r="526" spans="2:34" x14ac:dyDescent="0.35">
      <c r="B526">
        <f t="shared" si="80"/>
        <v>2014</v>
      </c>
      <c r="C526" s="7">
        <v>41786</v>
      </c>
      <c r="D526">
        <v>71.599999999999994</v>
      </c>
      <c r="E526" s="12">
        <v>0</v>
      </c>
      <c r="F526" s="3">
        <f t="shared" si="72"/>
        <v>84.45920000000001</v>
      </c>
      <c r="G526" s="7">
        <v>41817</v>
      </c>
      <c r="H526">
        <v>74.599999999999994</v>
      </c>
      <c r="I526" s="12">
        <v>0.01</v>
      </c>
      <c r="J526" s="3">
        <f t="shared" si="73"/>
        <v>89.131699999999981</v>
      </c>
      <c r="K526" s="7">
        <v>41847</v>
      </c>
      <c r="L526">
        <v>28.5</v>
      </c>
      <c r="M526" s="12">
        <v>0</v>
      </c>
      <c r="N526" s="3">
        <f t="shared" si="74"/>
        <v>20.164500000000004</v>
      </c>
      <c r="O526" s="7">
        <v>41878</v>
      </c>
      <c r="P526">
        <v>13.5</v>
      </c>
      <c r="Q526" s="12">
        <v>0</v>
      </c>
      <c r="R526" s="3">
        <f t="shared" si="75"/>
        <v>1.3894999999999982</v>
      </c>
      <c r="S526" s="7">
        <v>41909</v>
      </c>
      <c r="T526">
        <v>7.34</v>
      </c>
      <c r="U526" s="12">
        <v>0</v>
      </c>
      <c r="V526" s="3">
        <f t="shared" si="76"/>
        <v>-2.2824200000000001</v>
      </c>
      <c r="W526" s="7">
        <v>41939</v>
      </c>
      <c r="X526">
        <v>107</v>
      </c>
      <c r="Y526" s="12">
        <v>0.09</v>
      </c>
      <c r="Z526" s="3">
        <f t="shared" si="77"/>
        <v>159.23250000000002</v>
      </c>
      <c r="AA526" s="7">
        <v>41970</v>
      </c>
      <c r="AB526">
        <v>123</v>
      </c>
      <c r="AC526" s="12"/>
      <c r="AD526" s="3">
        <f t="shared" si="78"/>
        <v>198.64500000000001</v>
      </c>
      <c r="AE526" s="7">
        <v>42000</v>
      </c>
      <c r="AF526">
        <v>242</v>
      </c>
      <c r="AG526" s="12"/>
      <c r="AH526" s="3">
        <f t="shared" si="79"/>
        <v>390.83</v>
      </c>
    </row>
    <row r="527" spans="2:34" x14ac:dyDescent="0.35">
      <c r="B527">
        <f t="shared" si="80"/>
        <v>2014</v>
      </c>
      <c r="C527" s="7">
        <v>41787</v>
      </c>
      <c r="D527">
        <v>64.8</v>
      </c>
      <c r="E527" s="12">
        <v>0.19</v>
      </c>
      <c r="F527" s="3">
        <f t="shared" si="72"/>
        <v>101.12610000000001</v>
      </c>
      <c r="G527" s="7">
        <v>41818</v>
      </c>
      <c r="H527">
        <v>63.2</v>
      </c>
      <c r="I527" s="12">
        <v>0</v>
      </c>
      <c r="J527" s="3">
        <f t="shared" si="73"/>
        <v>71.358400000000017</v>
      </c>
      <c r="K527" s="7">
        <v>41848</v>
      </c>
      <c r="L527">
        <v>28.7</v>
      </c>
      <c r="M527" s="12">
        <v>0.46</v>
      </c>
      <c r="N527" s="3">
        <f t="shared" si="74"/>
        <v>84.460900000000009</v>
      </c>
      <c r="O527" s="7">
        <v>41879</v>
      </c>
      <c r="P527">
        <v>13.2</v>
      </c>
      <c r="Q527" s="12">
        <v>0.03</v>
      </c>
      <c r="R527" s="3">
        <f t="shared" si="75"/>
        <v>5.1328999999999976</v>
      </c>
      <c r="S527" s="7">
        <v>41910</v>
      </c>
      <c r="T527">
        <v>7.13</v>
      </c>
      <c r="U527" s="12">
        <v>0</v>
      </c>
      <c r="V527" s="3">
        <f t="shared" si="76"/>
        <v>-2.5841899999999995</v>
      </c>
      <c r="W527" s="7">
        <v>41940</v>
      </c>
      <c r="X527">
        <v>76.400000000000006</v>
      </c>
      <c r="Y527" s="12">
        <v>0.01</v>
      </c>
      <c r="Z527" s="3">
        <f t="shared" si="77"/>
        <v>104.12830000000001</v>
      </c>
      <c r="AA527" s="7">
        <v>41971</v>
      </c>
      <c r="AB527">
        <v>99.9</v>
      </c>
      <c r="AC527" s="12"/>
      <c r="AD527" s="3">
        <f t="shared" si="78"/>
        <v>161.33850000000001</v>
      </c>
      <c r="AE527" s="7">
        <v>42001</v>
      </c>
      <c r="AF527">
        <v>188</v>
      </c>
      <c r="AG527" s="12"/>
      <c r="AH527" s="3">
        <f t="shared" si="79"/>
        <v>303.62</v>
      </c>
    </row>
    <row r="528" spans="2:34" x14ac:dyDescent="0.35">
      <c r="B528">
        <f t="shared" si="80"/>
        <v>2014</v>
      </c>
      <c r="C528" s="7">
        <v>41788</v>
      </c>
      <c r="D528">
        <v>59.5</v>
      </c>
      <c r="E528" s="12">
        <v>0</v>
      </c>
      <c r="F528" s="3">
        <f t="shared" si="72"/>
        <v>67.071500000000015</v>
      </c>
      <c r="G528" s="7">
        <v>41819</v>
      </c>
      <c r="H528">
        <v>50.9</v>
      </c>
      <c r="I528" s="12">
        <v>0</v>
      </c>
      <c r="J528" s="3">
        <f t="shared" si="73"/>
        <v>53.683299999999996</v>
      </c>
      <c r="K528" s="7">
        <v>41849</v>
      </c>
      <c r="L528">
        <v>32.799999999999997</v>
      </c>
      <c r="M528" s="12">
        <v>0.05</v>
      </c>
      <c r="N528" s="3">
        <f t="shared" si="74"/>
        <v>33.301100000000005</v>
      </c>
      <c r="O528" s="7">
        <v>41880</v>
      </c>
      <c r="P528">
        <v>12.7</v>
      </c>
      <c r="Q528" s="12">
        <v>0</v>
      </c>
      <c r="R528" s="3">
        <f t="shared" si="75"/>
        <v>0.23989999999999867</v>
      </c>
      <c r="S528" s="7">
        <v>41911</v>
      </c>
      <c r="T528">
        <v>6.78</v>
      </c>
      <c r="U528" s="12">
        <v>0</v>
      </c>
      <c r="V528" s="3">
        <f t="shared" si="76"/>
        <v>-3.0871399999999998</v>
      </c>
      <c r="W528" s="7">
        <v>41941</v>
      </c>
      <c r="X528">
        <v>60.8</v>
      </c>
      <c r="Y528" s="12">
        <v>0.01</v>
      </c>
      <c r="Z528" s="3">
        <f t="shared" si="77"/>
        <v>81.711100000000002</v>
      </c>
      <c r="AA528" s="7">
        <v>41972</v>
      </c>
      <c r="AB528">
        <v>83</v>
      </c>
      <c r="AC528" s="12"/>
      <c r="AD528" s="3">
        <f t="shared" si="78"/>
        <v>134.04499999999999</v>
      </c>
      <c r="AE528" s="7">
        <v>42002</v>
      </c>
      <c r="AF528">
        <v>164</v>
      </c>
      <c r="AG528" s="12"/>
      <c r="AH528" s="3">
        <f t="shared" si="79"/>
        <v>264.86</v>
      </c>
    </row>
    <row r="529" spans="2:34" x14ac:dyDescent="0.35">
      <c r="B529">
        <f t="shared" si="80"/>
        <v>2014</v>
      </c>
      <c r="C529" s="7">
        <v>41789</v>
      </c>
      <c r="D529">
        <v>56.2</v>
      </c>
      <c r="E529" s="12">
        <v>0</v>
      </c>
      <c r="F529" s="3">
        <f t="shared" si="72"/>
        <v>62.329400000000014</v>
      </c>
      <c r="G529" s="7">
        <v>41820</v>
      </c>
      <c r="H529">
        <v>40.200000000000003</v>
      </c>
      <c r="I529" s="12">
        <v>0</v>
      </c>
      <c r="J529" s="3">
        <f t="shared" si="73"/>
        <v>38.307400000000008</v>
      </c>
      <c r="K529" s="7">
        <v>41850</v>
      </c>
      <c r="L529">
        <v>30.2</v>
      </c>
      <c r="M529" s="12">
        <v>0</v>
      </c>
      <c r="N529" s="3">
        <f t="shared" si="74"/>
        <v>22.607399999999998</v>
      </c>
      <c r="O529" s="7">
        <v>41881</v>
      </c>
      <c r="P529">
        <v>11.9</v>
      </c>
      <c r="Q529" s="12">
        <v>0</v>
      </c>
      <c r="R529" s="3">
        <f t="shared" si="75"/>
        <v>-0.90970000000000084</v>
      </c>
      <c r="S529" s="7">
        <v>41912</v>
      </c>
      <c r="T529">
        <v>6.73</v>
      </c>
      <c r="U529" s="12">
        <v>0</v>
      </c>
      <c r="V529" s="3">
        <f t="shared" si="76"/>
        <v>-3.1589899999999993</v>
      </c>
      <c r="W529" s="7">
        <v>41942</v>
      </c>
      <c r="X529">
        <v>52.9</v>
      </c>
      <c r="Y529" s="12">
        <v>0.09</v>
      </c>
      <c r="Z529" s="3">
        <f t="shared" si="77"/>
        <v>81.490800000000007</v>
      </c>
      <c r="AA529" s="7">
        <v>41973</v>
      </c>
      <c r="AB529">
        <v>72.2</v>
      </c>
      <c r="AC529" s="12"/>
      <c r="AD529" s="3">
        <f t="shared" si="78"/>
        <v>116.60300000000001</v>
      </c>
      <c r="AE529" s="7">
        <v>42003</v>
      </c>
      <c r="AF529">
        <v>131</v>
      </c>
      <c r="AG529" s="12"/>
      <c r="AH529" s="3">
        <f t="shared" si="79"/>
        <v>211.565</v>
      </c>
    </row>
    <row r="530" spans="2:34" x14ac:dyDescent="0.35">
      <c r="B530">
        <f t="shared" si="80"/>
        <v>2014</v>
      </c>
      <c r="C530" s="7">
        <v>41790</v>
      </c>
      <c r="D530">
        <v>547</v>
      </c>
      <c r="E530" s="12">
        <v>0</v>
      </c>
      <c r="F530" s="3">
        <f t="shared" si="72"/>
        <v>767.60900000000004</v>
      </c>
      <c r="G530" s="6"/>
      <c r="J530" s="3" t="str">
        <f t="shared" si="73"/>
        <v/>
      </c>
      <c r="K530" s="7">
        <v>41851</v>
      </c>
      <c r="L530">
        <v>27.3</v>
      </c>
      <c r="M530" s="12">
        <v>0</v>
      </c>
      <c r="N530" s="3">
        <f t="shared" si="74"/>
        <v>18.440100000000001</v>
      </c>
      <c r="O530" s="7">
        <v>41882</v>
      </c>
      <c r="P530">
        <v>11.5</v>
      </c>
      <c r="Q530" s="12">
        <v>0</v>
      </c>
      <c r="R530" s="3">
        <f t="shared" si="75"/>
        <v>-1.4845000000000006</v>
      </c>
      <c r="S530" s="6"/>
      <c r="V530" s="3" t="str">
        <f t="shared" si="76"/>
        <v/>
      </c>
      <c r="W530" s="7">
        <v>41943</v>
      </c>
      <c r="X530">
        <v>45.5</v>
      </c>
      <c r="Y530" s="12">
        <v>0</v>
      </c>
      <c r="Z530" s="3">
        <f t="shared" si="77"/>
        <v>58.333500000000001</v>
      </c>
      <c r="AA530" s="6"/>
      <c r="AD530" s="3" t="str">
        <f t="shared" si="78"/>
        <v/>
      </c>
      <c r="AE530" s="7">
        <v>42004</v>
      </c>
      <c r="AF530">
        <v>103</v>
      </c>
      <c r="AG530" s="12"/>
      <c r="AH530" s="3">
        <f t="shared" si="79"/>
        <v>166.345</v>
      </c>
    </row>
    <row r="531" spans="2:34" x14ac:dyDescent="0.35">
      <c r="B531">
        <f t="shared" si="80"/>
        <v>2015</v>
      </c>
      <c r="C531" s="7">
        <v>42125</v>
      </c>
      <c r="D531">
        <v>114</v>
      </c>
      <c r="E531" s="12">
        <v>0</v>
      </c>
      <c r="F531" s="3">
        <f t="shared" si="72"/>
        <v>145.38800000000001</v>
      </c>
      <c r="G531" s="7">
        <v>42156</v>
      </c>
      <c r="H531">
        <v>33.700000000000003</v>
      </c>
      <c r="I531" s="12">
        <v>0.61</v>
      </c>
      <c r="J531" s="3">
        <f t="shared" si="73"/>
        <v>113.8484</v>
      </c>
      <c r="K531" s="7">
        <v>42186</v>
      </c>
      <c r="L531">
        <v>57.2</v>
      </c>
      <c r="M531" s="12">
        <v>0</v>
      </c>
      <c r="N531" s="3">
        <f t="shared" si="74"/>
        <v>61.406400000000012</v>
      </c>
      <c r="O531" s="7">
        <v>42217</v>
      </c>
      <c r="P531">
        <v>13.1</v>
      </c>
      <c r="Q531" s="12">
        <v>0</v>
      </c>
      <c r="R531" s="3">
        <f t="shared" si="75"/>
        <v>0.81469999999999843</v>
      </c>
      <c r="S531" s="7">
        <v>42248</v>
      </c>
      <c r="T531">
        <v>16.399999999999999</v>
      </c>
      <c r="U531" s="12">
        <v>0</v>
      </c>
      <c r="V531" s="3">
        <f t="shared" si="76"/>
        <v>10.736800000000001</v>
      </c>
      <c r="W531" s="7">
        <v>42278</v>
      </c>
      <c r="X531">
        <v>840</v>
      </c>
      <c r="Y531" s="12">
        <v>2.68</v>
      </c>
      <c r="Z531" s="3">
        <f t="shared" si="77"/>
        <v>1572.9520000000002</v>
      </c>
      <c r="AA531" s="7">
        <v>42309</v>
      </c>
      <c r="AB531">
        <v>126</v>
      </c>
      <c r="AC531" s="12"/>
      <c r="AD531" s="3">
        <f t="shared" si="78"/>
        <v>203.49</v>
      </c>
      <c r="AE531" s="7">
        <v>42339</v>
      </c>
      <c r="AF531">
        <v>59.8</v>
      </c>
      <c r="AG531" s="12"/>
      <c r="AH531" s="3">
        <f t="shared" si="79"/>
        <v>96.576999999999998</v>
      </c>
    </row>
    <row r="532" spans="2:34" x14ac:dyDescent="0.35">
      <c r="B532">
        <f t="shared" si="80"/>
        <v>2015</v>
      </c>
      <c r="C532" s="7">
        <v>42126</v>
      </c>
      <c r="D532">
        <v>97.8</v>
      </c>
      <c r="E532" s="12">
        <v>0</v>
      </c>
      <c r="F532" s="3">
        <f t="shared" si="72"/>
        <v>122.1086</v>
      </c>
      <c r="G532" s="7">
        <v>42157</v>
      </c>
      <c r="H532">
        <v>48.2</v>
      </c>
      <c r="I532" s="12">
        <v>0.43</v>
      </c>
      <c r="J532" s="3">
        <f t="shared" si="73"/>
        <v>109.6379</v>
      </c>
      <c r="K532" s="7">
        <v>42187</v>
      </c>
      <c r="L532">
        <v>46.3</v>
      </c>
      <c r="M532" s="12">
        <v>0</v>
      </c>
      <c r="N532" s="3">
        <f t="shared" si="74"/>
        <v>45.743100000000005</v>
      </c>
      <c r="O532" s="7">
        <v>42218</v>
      </c>
      <c r="P532">
        <v>12.5</v>
      </c>
      <c r="Q532" s="12">
        <v>0</v>
      </c>
      <c r="R532" s="3">
        <f t="shared" si="75"/>
        <v>-4.7499999999999432E-2</v>
      </c>
      <c r="S532" s="7">
        <v>42249</v>
      </c>
      <c r="T532">
        <v>14.1</v>
      </c>
      <c r="U532" s="12">
        <v>0</v>
      </c>
      <c r="V532" s="3">
        <f t="shared" si="76"/>
        <v>7.4317000000000011</v>
      </c>
      <c r="W532" s="7">
        <v>42279</v>
      </c>
      <c r="X532">
        <v>458</v>
      </c>
      <c r="Y532" s="12">
        <v>0</v>
      </c>
      <c r="Z532" s="3">
        <f t="shared" si="77"/>
        <v>651.09600000000012</v>
      </c>
      <c r="AA532" s="7">
        <v>42310</v>
      </c>
      <c r="AB532">
        <v>97</v>
      </c>
      <c r="AC532" s="12"/>
      <c r="AD532" s="3">
        <f t="shared" si="78"/>
        <v>156.655</v>
      </c>
      <c r="AE532" s="7">
        <v>42340</v>
      </c>
      <c r="AF532">
        <v>59.4</v>
      </c>
      <c r="AG532" s="12"/>
      <c r="AH532" s="3">
        <f t="shared" si="79"/>
        <v>95.930999999999997</v>
      </c>
    </row>
    <row r="533" spans="2:34" x14ac:dyDescent="0.35">
      <c r="B533">
        <f t="shared" si="80"/>
        <v>2015</v>
      </c>
      <c r="C533" s="7">
        <v>42127</v>
      </c>
      <c r="D533">
        <v>85.1</v>
      </c>
      <c r="E533" s="12">
        <v>0</v>
      </c>
      <c r="F533" s="3">
        <f t="shared" si="72"/>
        <v>103.8587</v>
      </c>
      <c r="G533" s="7">
        <v>42158</v>
      </c>
      <c r="H533">
        <v>63</v>
      </c>
      <c r="I533" s="12">
        <v>0.22</v>
      </c>
      <c r="J533" s="3">
        <f t="shared" si="73"/>
        <v>101.684</v>
      </c>
      <c r="K533" s="7">
        <v>42188</v>
      </c>
      <c r="L533">
        <v>36.9</v>
      </c>
      <c r="M533" s="12">
        <v>0</v>
      </c>
      <c r="N533" s="3">
        <f t="shared" si="74"/>
        <v>32.235300000000002</v>
      </c>
      <c r="O533" s="7">
        <v>42219</v>
      </c>
      <c r="P533">
        <v>11.7</v>
      </c>
      <c r="Q533" s="12">
        <v>0</v>
      </c>
      <c r="R533" s="3">
        <f t="shared" si="75"/>
        <v>-1.1971000000000025</v>
      </c>
      <c r="S533" s="7">
        <v>42250</v>
      </c>
      <c r="T533">
        <v>12.7</v>
      </c>
      <c r="U533" s="12">
        <v>0</v>
      </c>
      <c r="V533" s="3">
        <f t="shared" si="76"/>
        <v>5.4199000000000002</v>
      </c>
      <c r="W533" s="7">
        <v>42280</v>
      </c>
      <c r="X533">
        <v>229</v>
      </c>
      <c r="Y533" s="12">
        <v>0</v>
      </c>
      <c r="Z533" s="3">
        <f t="shared" si="77"/>
        <v>322.02300000000002</v>
      </c>
      <c r="AA533" s="7">
        <v>42311</v>
      </c>
      <c r="AB533">
        <v>77.7</v>
      </c>
      <c r="AC533" s="12"/>
      <c r="AD533" s="3">
        <f t="shared" si="78"/>
        <v>125.4855</v>
      </c>
      <c r="AE533" s="7">
        <v>42341</v>
      </c>
      <c r="AF533">
        <v>77.599999999999994</v>
      </c>
      <c r="AG533" s="12"/>
      <c r="AH533" s="3">
        <f t="shared" si="79"/>
        <v>125.32399999999998</v>
      </c>
    </row>
    <row r="534" spans="2:34" x14ac:dyDescent="0.35">
      <c r="B534">
        <f t="shared" si="80"/>
        <v>2015</v>
      </c>
      <c r="C534" s="7">
        <v>42128</v>
      </c>
      <c r="D534">
        <v>75</v>
      </c>
      <c r="E534" s="12">
        <v>0</v>
      </c>
      <c r="F534" s="3">
        <f t="shared" si="72"/>
        <v>89.344999999999999</v>
      </c>
      <c r="G534" s="7">
        <v>42159</v>
      </c>
      <c r="H534">
        <v>58.5</v>
      </c>
      <c r="I534" s="12">
        <v>0</v>
      </c>
      <c r="J534" s="3">
        <f t="shared" si="73"/>
        <v>64.604500000000002</v>
      </c>
      <c r="K534" s="7">
        <v>42189</v>
      </c>
      <c r="L534">
        <v>30.1</v>
      </c>
      <c r="M534" s="12">
        <v>0</v>
      </c>
      <c r="N534" s="3">
        <f t="shared" si="74"/>
        <v>22.463700000000003</v>
      </c>
      <c r="O534" s="7">
        <v>42220</v>
      </c>
      <c r="P534">
        <v>11.4</v>
      </c>
      <c r="Q534" s="12">
        <v>0</v>
      </c>
      <c r="R534" s="3">
        <f t="shared" si="75"/>
        <v>-1.6281999999999996</v>
      </c>
      <c r="S534" s="7">
        <v>42251</v>
      </c>
      <c r="T534">
        <v>11.4</v>
      </c>
      <c r="U534" s="12">
        <v>0</v>
      </c>
      <c r="V534" s="3">
        <f t="shared" si="76"/>
        <v>3.5518000000000018</v>
      </c>
      <c r="W534" s="7">
        <v>42281</v>
      </c>
      <c r="X534">
        <v>140</v>
      </c>
      <c r="Y534" s="12">
        <v>0</v>
      </c>
      <c r="Z534" s="3">
        <f t="shared" si="77"/>
        <v>194.13</v>
      </c>
      <c r="AA534" s="7">
        <v>42312</v>
      </c>
      <c r="AB534">
        <v>64.7</v>
      </c>
      <c r="AC534" s="12"/>
      <c r="AD534" s="3">
        <f t="shared" si="78"/>
        <v>104.4905</v>
      </c>
      <c r="AE534" s="7">
        <v>42342</v>
      </c>
      <c r="AF534">
        <v>95.9</v>
      </c>
      <c r="AG534" s="12"/>
      <c r="AH534" s="3">
        <f t="shared" si="79"/>
        <v>154.8785</v>
      </c>
    </row>
    <row r="535" spans="2:34" x14ac:dyDescent="0.35">
      <c r="B535">
        <f t="shared" si="80"/>
        <v>2015</v>
      </c>
      <c r="C535" s="7">
        <v>42129</v>
      </c>
      <c r="D535">
        <v>67.400000000000006</v>
      </c>
      <c r="E535" s="12">
        <v>0</v>
      </c>
      <c r="F535" s="3">
        <f t="shared" si="72"/>
        <v>78.4238</v>
      </c>
      <c r="G535" s="7">
        <v>42160</v>
      </c>
      <c r="H535">
        <v>48</v>
      </c>
      <c r="I535" s="12">
        <v>0</v>
      </c>
      <c r="J535" s="3">
        <f t="shared" si="73"/>
        <v>49.515999999999998</v>
      </c>
      <c r="K535" s="7">
        <v>42190</v>
      </c>
      <c r="L535">
        <v>26.3</v>
      </c>
      <c r="M535" s="12">
        <v>0</v>
      </c>
      <c r="N535" s="3">
        <f t="shared" si="74"/>
        <v>17.003100000000003</v>
      </c>
      <c r="O535" s="7">
        <v>42221</v>
      </c>
      <c r="P535">
        <v>12.4</v>
      </c>
      <c r="Q535" s="12">
        <v>0.36</v>
      </c>
      <c r="R535" s="3">
        <f t="shared" si="75"/>
        <v>49.902799999999992</v>
      </c>
      <c r="S535" s="7">
        <v>42252</v>
      </c>
      <c r="T535">
        <v>10.4</v>
      </c>
      <c r="U535" s="12">
        <v>0</v>
      </c>
      <c r="V535" s="3">
        <f t="shared" si="76"/>
        <v>2.1148000000000007</v>
      </c>
      <c r="W535" s="7">
        <v>42282</v>
      </c>
      <c r="X535">
        <v>95.6</v>
      </c>
      <c r="Y535" s="12">
        <v>0</v>
      </c>
      <c r="Z535" s="3">
        <f t="shared" si="77"/>
        <v>130.32719999999998</v>
      </c>
      <c r="AA535" s="7">
        <v>42313</v>
      </c>
      <c r="AB535">
        <v>56.3</v>
      </c>
      <c r="AC535" s="12"/>
      <c r="AD535" s="3">
        <f t="shared" si="78"/>
        <v>90.924499999999995</v>
      </c>
      <c r="AE535" s="7">
        <v>42343</v>
      </c>
      <c r="AF535">
        <v>92.5</v>
      </c>
      <c r="AG535" s="12"/>
      <c r="AH535" s="3">
        <f t="shared" si="79"/>
        <v>149.38749999999999</v>
      </c>
    </row>
    <row r="536" spans="2:34" x14ac:dyDescent="0.35">
      <c r="B536">
        <f t="shared" si="80"/>
        <v>2015</v>
      </c>
      <c r="C536" s="7">
        <v>42130</v>
      </c>
      <c r="D536">
        <v>60.4</v>
      </c>
      <c r="E536" s="12">
        <v>0</v>
      </c>
      <c r="F536" s="3">
        <f t="shared" si="72"/>
        <v>68.364800000000002</v>
      </c>
      <c r="G536" s="7">
        <v>42161</v>
      </c>
      <c r="H536">
        <v>41</v>
      </c>
      <c r="I536" s="12">
        <v>0.01</v>
      </c>
      <c r="J536" s="3">
        <f t="shared" si="73"/>
        <v>40.848500000000001</v>
      </c>
      <c r="K536" s="7">
        <v>42191</v>
      </c>
      <c r="L536">
        <v>23.1</v>
      </c>
      <c r="M536" s="12">
        <v>0</v>
      </c>
      <c r="N536" s="3">
        <f t="shared" si="74"/>
        <v>12.404700000000005</v>
      </c>
      <c r="O536" s="7">
        <v>42222</v>
      </c>
      <c r="P536">
        <v>13</v>
      </c>
      <c r="Q536" s="12">
        <v>0</v>
      </c>
      <c r="R536" s="3">
        <f t="shared" si="75"/>
        <v>0.67099999999999937</v>
      </c>
      <c r="S536" s="7">
        <v>42253</v>
      </c>
      <c r="T536">
        <v>9.58</v>
      </c>
      <c r="U536" s="12">
        <v>0</v>
      </c>
      <c r="V536" s="3">
        <f t="shared" si="76"/>
        <v>0.93646000000000029</v>
      </c>
      <c r="W536" s="7">
        <v>42283</v>
      </c>
      <c r="X536">
        <v>72.2</v>
      </c>
      <c r="Y536" s="12">
        <v>0</v>
      </c>
      <c r="Z536" s="3">
        <f t="shared" si="77"/>
        <v>96.701400000000007</v>
      </c>
      <c r="AA536" s="7">
        <v>42314</v>
      </c>
      <c r="AB536">
        <v>51.4</v>
      </c>
      <c r="AC536" s="12"/>
      <c r="AD536" s="3">
        <f t="shared" si="78"/>
        <v>83.010999999999996</v>
      </c>
      <c r="AE536" s="7">
        <v>42344</v>
      </c>
      <c r="AF536">
        <v>81.099999999999994</v>
      </c>
      <c r="AG536" s="12"/>
      <c r="AH536" s="3">
        <f t="shared" si="79"/>
        <v>130.97649999999999</v>
      </c>
    </row>
    <row r="537" spans="2:34" x14ac:dyDescent="0.35">
      <c r="B537">
        <f t="shared" si="80"/>
        <v>2015</v>
      </c>
      <c r="C537" s="7">
        <v>42131</v>
      </c>
      <c r="D537">
        <v>54.3</v>
      </c>
      <c r="E537" s="12">
        <v>0</v>
      </c>
      <c r="F537" s="3">
        <f t="shared" si="72"/>
        <v>59.5991</v>
      </c>
      <c r="G537" s="7">
        <v>42162</v>
      </c>
      <c r="H537">
        <v>34</v>
      </c>
      <c r="I537" s="12">
        <v>0</v>
      </c>
      <c r="J537" s="3">
        <f t="shared" si="73"/>
        <v>29.398000000000003</v>
      </c>
      <c r="K537" s="7">
        <v>42192</v>
      </c>
      <c r="L537">
        <v>20.7</v>
      </c>
      <c r="M537" s="12">
        <v>0</v>
      </c>
      <c r="N537" s="3">
        <f t="shared" si="74"/>
        <v>8.9558999999999997</v>
      </c>
      <c r="O537" s="7">
        <v>42223</v>
      </c>
      <c r="P537">
        <v>11.4</v>
      </c>
      <c r="Q537" s="12">
        <v>0</v>
      </c>
      <c r="R537" s="3">
        <f t="shared" si="75"/>
        <v>-1.6281999999999996</v>
      </c>
      <c r="S537" s="7">
        <v>42254</v>
      </c>
      <c r="T537">
        <v>8.8699999999999992</v>
      </c>
      <c r="U537" s="12">
        <v>0</v>
      </c>
      <c r="V537" s="3">
        <f t="shared" si="76"/>
        <v>-8.3810000000001494E-2</v>
      </c>
      <c r="W537" s="7">
        <v>42284</v>
      </c>
      <c r="X537">
        <v>59.8</v>
      </c>
      <c r="Y537" s="12">
        <v>0</v>
      </c>
      <c r="Z537" s="3">
        <f t="shared" si="77"/>
        <v>78.882599999999996</v>
      </c>
      <c r="AA537" s="7">
        <v>42315</v>
      </c>
      <c r="AB537">
        <v>48.4</v>
      </c>
      <c r="AC537" s="12"/>
      <c r="AD537" s="3">
        <f t="shared" si="78"/>
        <v>78.165999999999997</v>
      </c>
      <c r="AE537" s="7">
        <v>42345</v>
      </c>
      <c r="AF537">
        <v>70.900000000000006</v>
      </c>
      <c r="AG537" s="12"/>
      <c r="AH537" s="3">
        <f t="shared" si="79"/>
        <v>114.5035</v>
      </c>
    </row>
    <row r="538" spans="2:34" x14ac:dyDescent="0.35">
      <c r="B538">
        <f t="shared" si="80"/>
        <v>2015</v>
      </c>
      <c r="C538" s="7">
        <v>42132</v>
      </c>
      <c r="D538">
        <v>48</v>
      </c>
      <c r="E538" s="12">
        <v>0</v>
      </c>
      <c r="F538" s="3">
        <f t="shared" si="72"/>
        <v>50.545999999999999</v>
      </c>
      <c r="G538" s="7">
        <v>42163</v>
      </c>
      <c r="H538">
        <v>28.6</v>
      </c>
      <c r="I538" s="12">
        <v>0.03</v>
      </c>
      <c r="J538" s="3">
        <f t="shared" si="73"/>
        <v>25.812700000000007</v>
      </c>
      <c r="K538" s="7">
        <v>42193</v>
      </c>
      <c r="L538">
        <v>19.2</v>
      </c>
      <c r="M538" s="12">
        <v>0</v>
      </c>
      <c r="N538" s="3">
        <f t="shared" si="74"/>
        <v>6.8003999999999998</v>
      </c>
      <c r="O538" s="7">
        <v>42224</v>
      </c>
      <c r="P538">
        <v>10.7</v>
      </c>
      <c r="Q538" s="12">
        <v>0</v>
      </c>
      <c r="R538" s="3">
        <f t="shared" si="75"/>
        <v>-2.6341000000000019</v>
      </c>
      <c r="S538" s="7">
        <v>42255</v>
      </c>
      <c r="T538">
        <v>8.3699999999999992</v>
      </c>
      <c r="U538" s="12">
        <v>0</v>
      </c>
      <c r="V538" s="3">
        <f t="shared" si="76"/>
        <v>-0.8023100000000003</v>
      </c>
      <c r="W538" s="7">
        <v>42285</v>
      </c>
      <c r="X538">
        <v>47.7</v>
      </c>
      <c r="Y538" s="12">
        <v>0</v>
      </c>
      <c r="Z538" s="3">
        <f t="shared" si="77"/>
        <v>61.494900000000015</v>
      </c>
      <c r="AA538" s="7">
        <v>42316</v>
      </c>
      <c r="AB538">
        <v>44.1</v>
      </c>
      <c r="AC538" s="12"/>
      <c r="AD538" s="3">
        <f t="shared" si="78"/>
        <v>71.221500000000006</v>
      </c>
      <c r="AE538" s="7">
        <v>42346</v>
      </c>
      <c r="AF538">
        <v>62.6</v>
      </c>
      <c r="AG538" s="12"/>
      <c r="AH538" s="3">
        <f t="shared" si="79"/>
        <v>101.099</v>
      </c>
    </row>
    <row r="539" spans="2:34" x14ac:dyDescent="0.35">
      <c r="B539">
        <f t="shared" si="80"/>
        <v>2015</v>
      </c>
      <c r="C539" s="7">
        <v>42133</v>
      </c>
      <c r="D539">
        <v>44.1</v>
      </c>
      <c r="E539" s="12">
        <v>0</v>
      </c>
      <c r="F539" s="3">
        <f t="shared" si="72"/>
        <v>44.941700000000004</v>
      </c>
      <c r="G539" s="7">
        <v>42164</v>
      </c>
      <c r="H539">
        <v>26.3</v>
      </c>
      <c r="I539" s="12">
        <v>0</v>
      </c>
      <c r="J539" s="3">
        <f t="shared" si="73"/>
        <v>18.333100000000002</v>
      </c>
      <c r="K539" s="7">
        <v>42194</v>
      </c>
      <c r="L539">
        <v>17.899999999999999</v>
      </c>
      <c r="M539" s="12">
        <v>0</v>
      </c>
      <c r="N539" s="3">
        <f t="shared" si="74"/>
        <v>4.9323000000000015</v>
      </c>
      <c r="O539" s="7">
        <v>42225</v>
      </c>
      <c r="P539">
        <v>10.4</v>
      </c>
      <c r="Q539" s="12">
        <v>0</v>
      </c>
      <c r="R539" s="3">
        <f t="shared" si="75"/>
        <v>-3.0652000000000008</v>
      </c>
      <c r="S539" s="7">
        <v>42256</v>
      </c>
      <c r="T539">
        <v>7.95</v>
      </c>
      <c r="U539" s="12">
        <v>0</v>
      </c>
      <c r="V539" s="3">
        <f t="shared" si="76"/>
        <v>-1.4058499999999992</v>
      </c>
      <c r="W539" s="7">
        <v>42286</v>
      </c>
      <c r="X539">
        <v>44.9</v>
      </c>
      <c r="Y539" s="12">
        <v>0.51</v>
      </c>
      <c r="Z539" s="3">
        <f t="shared" si="77"/>
        <v>128.43780000000001</v>
      </c>
      <c r="AA539" s="7">
        <v>42317</v>
      </c>
      <c r="AB539">
        <v>40.1</v>
      </c>
      <c r="AC539" s="12"/>
      <c r="AD539" s="3">
        <f t="shared" si="78"/>
        <v>64.761499999999998</v>
      </c>
      <c r="AE539" s="7">
        <v>42347</v>
      </c>
      <c r="AF539">
        <v>56.3</v>
      </c>
      <c r="AG539" s="12"/>
      <c r="AH539" s="3">
        <f t="shared" si="79"/>
        <v>90.924499999999995</v>
      </c>
    </row>
    <row r="540" spans="2:34" x14ac:dyDescent="0.35">
      <c r="B540">
        <f t="shared" si="80"/>
        <v>2015</v>
      </c>
      <c r="C540" s="7">
        <v>42134</v>
      </c>
      <c r="D540">
        <v>42.2</v>
      </c>
      <c r="E540" s="12">
        <v>0</v>
      </c>
      <c r="F540" s="3">
        <f t="shared" si="72"/>
        <v>42.211400000000005</v>
      </c>
      <c r="G540" s="7">
        <v>42165</v>
      </c>
      <c r="H540">
        <v>26.6</v>
      </c>
      <c r="I540" s="12">
        <v>0.04</v>
      </c>
      <c r="J540" s="3">
        <f t="shared" si="73"/>
        <v>24.330200000000001</v>
      </c>
      <c r="K540" s="7">
        <v>42195</v>
      </c>
      <c r="L540">
        <v>16.600000000000001</v>
      </c>
      <c r="M540" s="12">
        <v>0</v>
      </c>
      <c r="N540" s="3">
        <f t="shared" si="74"/>
        <v>3.0642000000000031</v>
      </c>
      <c r="O540" s="7">
        <v>42226</v>
      </c>
      <c r="P540">
        <v>10</v>
      </c>
      <c r="Q540" s="12">
        <v>0</v>
      </c>
      <c r="R540" s="3">
        <f t="shared" si="75"/>
        <v>-3.6400000000000006</v>
      </c>
      <c r="S540" s="7">
        <v>42257</v>
      </c>
      <c r="T540">
        <v>7.88</v>
      </c>
      <c r="U540" s="12">
        <v>0</v>
      </c>
      <c r="V540" s="3">
        <f t="shared" si="76"/>
        <v>-1.5064399999999996</v>
      </c>
      <c r="W540" s="7">
        <v>42287</v>
      </c>
      <c r="X540">
        <v>57.8</v>
      </c>
      <c r="Y540" s="12">
        <v>0.08</v>
      </c>
      <c r="Z540" s="3">
        <f t="shared" si="77"/>
        <v>87.140600000000006</v>
      </c>
      <c r="AA540" s="7">
        <v>42318</v>
      </c>
      <c r="AB540">
        <v>37.700000000000003</v>
      </c>
      <c r="AC540" s="12"/>
      <c r="AD540" s="3">
        <f t="shared" si="78"/>
        <v>60.885500000000008</v>
      </c>
      <c r="AE540" s="7">
        <v>42348</v>
      </c>
      <c r="AF540">
        <v>52</v>
      </c>
      <c r="AG540" s="12"/>
      <c r="AH540" s="3">
        <f t="shared" si="79"/>
        <v>83.98</v>
      </c>
    </row>
    <row r="541" spans="2:34" x14ac:dyDescent="0.35">
      <c r="B541">
        <f t="shared" si="80"/>
        <v>2015</v>
      </c>
      <c r="C541" s="7">
        <v>42135</v>
      </c>
      <c r="D541">
        <v>43</v>
      </c>
      <c r="E541" s="12">
        <v>0.01</v>
      </c>
      <c r="F541" s="3">
        <f t="shared" si="72"/>
        <v>44.752500000000005</v>
      </c>
      <c r="G541" s="7">
        <v>42166</v>
      </c>
      <c r="H541">
        <v>25</v>
      </c>
      <c r="I541" s="12">
        <v>0.08</v>
      </c>
      <c r="J541" s="3">
        <f t="shared" si="73"/>
        <v>27.597000000000001</v>
      </c>
      <c r="K541" s="7">
        <v>42196</v>
      </c>
      <c r="L541">
        <v>15.6</v>
      </c>
      <c r="M541" s="12">
        <v>0</v>
      </c>
      <c r="N541" s="3">
        <f t="shared" si="74"/>
        <v>1.627200000000002</v>
      </c>
      <c r="O541" s="7">
        <v>42227</v>
      </c>
      <c r="P541">
        <v>10.1</v>
      </c>
      <c r="Q541" s="12">
        <v>0.08</v>
      </c>
      <c r="R541" s="3">
        <f t="shared" si="75"/>
        <v>7.6356999999999982</v>
      </c>
      <c r="S541" s="7">
        <v>42258</v>
      </c>
      <c r="T541">
        <v>15.8</v>
      </c>
      <c r="U541" s="12">
        <v>1.03</v>
      </c>
      <c r="V541" s="3">
        <f t="shared" si="76"/>
        <v>153.19910000000002</v>
      </c>
      <c r="W541" s="7">
        <v>42288</v>
      </c>
      <c r="X541">
        <v>51</v>
      </c>
      <c r="Y541" s="12">
        <v>0</v>
      </c>
      <c r="Z541" s="3">
        <f t="shared" si="77"/>
        <v>66.237000000000009</v>
      </c>
      <c r="AA541" s="7">
        <v>42319</v>
      </c>
      <c r="AB541">
        <v>36.1</v>
      </c>
      <c r="AC541" s="12"/>
      <c r="AD541" s="3">
        <f t="shared" si="78"/>
        <v>58.301500000000004</v>
      </c>
      <c r="AE541" s="7">
        <v>42349</v>
      </c>
      <c r="AF541">
        <v>50.2</v>
      </c>
      <c r="AG541" s="12"/>
      <c r="AH541" s="3">
        <f t="shared" si="79"/>
        <v>81.073000000000008</v>
      </c>
    </row>
    <row r="542" spans="2:34" x14ac:dyDescent="0.35">
      <c r="B542">
        <f t="shared" si="80"/>
        <v>2015</v>
      </c>
      <c r="C542" s="7">
        <v>42136</v>
      </c>
      <c r="D542">
        <v>45.3</v>
      </c>
      <c r="E542" s="12">
        <v>0.01</v>
      </c>
      <c r="F542" s="3">
        <f t="shared" si="72"/>
        <v>48.057599999999994</v>
      </c>
      <c r="G542" s="7">
        <v>42167</v>
      </c>
      <c r="H542">
        <v>23.8</v>
      </c>
      <c r="I542" s="12">
        <v>0.02</v>
      </c>
      <c r="J542" s="3">
        <f t="shared" si="73"/>
        <v>17.523600000000002</v>
      </c>
      <c r="K542" s="7">
        <v>42197</v>
      </c>
      <c r="L542">
        <v>15</v>
      </c>
      <c r="M542" s="12">
        <v>0</v>
      </c>
      <c r="N542" s="3">
        <f t="shared" si="74"/>
        <v>0.76500000000000057</v>
      </c>
      <c r="O542" s="7">
        <v>42228</v>
      </c>
      <c r="P542">
        <v>28.7</v>
      </c>
      <c r="Q542" s="12">
        <v>1.02</v>
      </c>
      <c r="R542" s="3">
        <f t="shared" si="75"/>
        <v>165.16490000000002</v>
      </c>
      <c r="S542" s="7">
        <v>42259</v>
      </c>
      <c r="T542">
        <v>16.5</v>
      </c>
      <c r="U542" s="12">
        <v>0</v>
      </c>
      <c r="V542" s="3">
        <f t="shared" si="76"/>
        <v>10.8805</v>
      </c>
      <c r="W542" s="7">
        <v>42289</v>
      </c>
      <c r="X542">
        <v>45.4</v>
      </c>
      <c r="Y542" s="12">
        <v>0</v>
      </c>
      <c r="Z542" s="3">
        <f t="shared" si="77"/>
        <v>58.189800000000005</v>
      </c>
      <c r="AA542" s="7">
        <v>42320</v>
      </c>
      <c r="AB542">
        <v>35</v>
      </c>
      <c r="AC542" s="12"/>
      <c r="AD542" s="3">
        <f t="shared" si="78"/>
        <v>56.524999999999999</v>
      </c>
      <c r="AE542" s="7">
        <v>42350</v>
      </c>
      <c r="AF542">
        <v>49</v>
      </c>
      <c r="AG542" s="12"/>
      <c r="AH542" s="3">
        <f t="shared" si="79"/>
        <v>79.135000000000005</v>
      </c>
    </row>
    <row r="543" spans="2:34" x14ac:dyDescent="0.35">
      <c r="B543">
        <f t="shared" si="80"/>
        <v>2015</v>
      </c>
      <c r="C543" s="7">
        <v>42137</v>
      </c>
      <c r="D543">
        <v>43.7</v>
      </c>
      <c r="E543" s="12">
        <v>0</v>
      </c>
      <c r="F543" s="3">
        <f t="shared" si="72"/>
        <v>44.366900000000008</v>
      </c>
      <c r="G543" s="7">
        <v>42168</v>
      </c>
      <c r="H543">
        <v>41.5</v>
      </c>
      <c r="I543" s="12">
        <v>0.45</v>
      </c>
      <c r="J543" s="3">
        <f t="shared" si="73"/>
        <v>102.79300000000001</v>
      </c>
      <c r="K543" s="7">
        <v>42198</v>
      </c>
      <c r="L543">
        <v>13.6</v>
      </c>
      <c r="M543" s="12">
        <v>0</v>
      </c>
      <c r="N543" s="3">
        <f t="shared" si="74"/>
        <v>-1.2468000000000004</v>
      </c>
      <c r="O543" s="7">
        <v>42229</v>
      </c>
      <c r="P543">
        <v>24</v>
      </c>
      <c r="Q543" s="12">
        <v>0</v>
      </c>
      <c r="R543" s="3">
        <f t="shared" si="75"/>
        <v>16.477999999999998</v>
      </c>
      <c r="S543" s="7">
        <v>42260</v>
      </c>
      <c r="T543">
        <v>13.4</v>
      </c>
      <c r="U543" s="12">
        <v>0.02</v>
      </c>
      <c r="V543" s="3">
        <f t="shared" si="76"/>
        <v>9.2088000000000001</v>
      </c>
      <c r="W543" s="7">
        <v>42290</v>
      </c>
      <c r="X543">
        <v>40.700000000000003</v>
      </c>
      <c r="Y543" s="12">
        <v>0.15</v>
      </c>
      <c r="Z543" s="3">
        <f t="shared" si="77"/>
        <v>72.308400000000006</v>
      </c>
      <c r="AA543" s="7">
        <v>42321</v>
      </c>
      <c r="AB543">
        <v>64.599999999999994</v>
      </c>
      <c r="AC543" s="12"/>
      <c r="AD543" s="3">
        <f t="shared" si="78"/>
        <v>104.32899999999999</v>
      </c>
      <c r="AE543" s="7">
        <v>42351</v>
      </c>
      <c r="AF543">
        <v>46.2</v>
      </c>
      <c r="AG543" s="12"/>
      <c r="AH543" s="3">
        <f t="shared" si="79"/>
        <v>74.613</v>
      </c>
    </row>
    <row r="544" spans="2:34" x14ac:dyDescent="0.35">
      <c r="B544">
        <f t="shared" si="80"/>
        <v>2015</v>
      </c>
      <c r="C544" s="7">
        <v>42138</v>
      </c>
      <c r="D544">
        <v>38.700000000000003</v>
      </c>
      <c r="E544" s="12">
        <v>0</v>
      </c>
      <c r="F544" s="3">
        <f t="shared" si="72"/>
        <v>37.181900000000006</v>
      </c>
      <c r="G544" s="7">
        <v>42169</v>
      </c>
      <c r="H544">
        <v>43.4</v>
      </c>
      <c r="I544" s="12">
        <v>0</v>
      </c>
      <c r="J544" s="3">
        <f t="shared" si="73"/>
        <v>42.905799999999999</v>
      </c>
      <c r="K544" s="7">
        <v>42199</v>
      </c>
      <c r="L544">
        <v>12.4</v>
      </c>
      <c r="M544" s="12">
        <v>0</v>
      </c>
      <c r="N544" s="3">
        <f t="shared" si="74"/>
        <v>-2.9711999999999996</v>
      </c>
      <c r="O544" s="7">
        <v>42230</v>
      </c>
      <c r="P544">
        <v>21.5</v>
      </c>
      <c r="Q544" s="12">
        <v>0</v>
      </c>
      <c r="R544" s="3">
        <f t="shared" si="75"/>
        <v>12.8855</v>
      </c>
      <c r="S544" s="7">
        <v>42261</v>
      </c>
      <c r="T544">
        <v>24.5</v>
      </c>
      <c r="U544" s="12">
        <v>0.85</v>
      </c>
      <c r="V544" s="3">
        <f t="shared" si="76"/>
        <v>140.654</v>
      </c>
      <c r="W544" s="7">
        <v>42291</v>
      </c>
      <c r="X544">
        <v>39.5</v>
      </c>
      <c r="Y544" s="12">
        <v>0.11</v>
      </c>
      <c r="Z544" s="3">
        <f t="shared" si="77"/>
        <v>65.018000000000015</v>
      </c>
      <c r="AA544" s="7">
        <v>42322</v>
      </c>
      <c r="AB544">
        <v>54.3</v>
      </c>
      <c r="AC544" s="12"/>
      <c r="AD544" s="3">
        <f t="shared" si="78"/>
        <v>87.694499999999991</v>
      </c>
      <c r="AE544" s="7">
        <v>42352</v>
      </c>
      <c r="AF544">
        <v>46</v>
      </c>
      <c r="AG544" s="12"/>
      <c r="AH544" s="3">
        <f t="shared" si="79"/>
        <v>74.290000000000006</v>
      </c>
    </row>
    <row r="545" spans="2:34" x14ac:dyDescent="0.35">
      <c r="B545">
        <f t="shared" si="80"/>
        <v>2015</v>
      </c>
      <c r="C545" s="7">
        <v>42139</v>
      </c>
      <c r="D545">
        <v>35.6</v>
      </c>
      <c r="E545" s="12">
        <v>0</v>
      </c>
      <c r="F545" s="3">
        <f t="shared" si="72"/>
        <v>32.727200000000003</v>
      </c>
      <c r="G545" s="7">
        <v>42170</v>
      </c>
      <c r="H545">
        <v>37.5</v>
      </c>
      <c r="I545" s="12">
        <v>0</v>
      </c>
      <c r="J545" s="3">
        <f t="shared" si="73"/>
        <v>34.427500000000002</v>
      </c>
      <c r="K545" s="7">
        <v>42200</v>
      </c>
      <c r="L545">
        <v>12.9</v>
      </c>
      <c r="M545" s="12">
        <v>0.31</v>
      </c>
      <c r="N545" s="3">
        <f t="shared" si="74"/>
        <v>40.883800000000001</v>
      </c>
      <c r="O545" s="7">
        <v>42231</v>
      </c>
      <c r="P545">
        <v>19.399999999999999</v>
      </c>
      <c r="Q545" s="12">
        <v>0</v>
      </c>
      <c r="R545" s="3">
        <f t="shared" si="75"/>
        <v>9.867799999999999</v>
      </c>
      <c r="S545" s="7">
        <v>42262</v>
      </c>
      <c r="T545">
        <v>22.2</v>
      </c>
      <c r="U545" s="12">
        <v>0</v>
      </c>
      <c r="V545" s="3">
        <f t="shared" si="76"/>
        <v>19.071399999999997</v>
      </c>
      <c r="W545" s="7">
        <v>42292</v>
      </c>
      <c r="X545">
        <v>36.200000000000003</v>
      </c>
      <c r="Y545" s="12">
        <v>0</v>
      </c>
      <c r="Z545" s="3">
        <f t="shared" si="77"/>
        <v>44.969400000000007</v>
      </c>
      <c r="AA545" s="7">
        <v>42323</v>
      </c>
      <c r="AB545">
        <v>46.3</v>
      </c>
      <c r="AC545" s="12"/>
      <c r="AD545" s="3">
        <f t="shared" si="78"/>
        <v>74.774499999999989</v>
      </c>
      <c r="AE545" s="7">
        <v>42353</v>
      </c>
      <c r="AF545">
        <v>90.5</v>
      </c>
      <c r="AG545" s="12"/>
      <c r="AH545" s="3">
        <f t="shared" si="79"/>
        <v>146.1575</v>
      </c>
    </row>
    <row r="546" spans="2:34" x14ac:dyDescent="0.35">
      <c r="B546">
        <f t="shared" si="80"/>
        <v>2015</v>
      </c>
      <c r="C546" s="7">
        <v>42140</v>
      </c>
      <c r="D546">
        <v>32.6</v>
      </c>
      <c r="E546" s="12">
        <v>0</v>
      </c>
      <c r="F546" s="3">
        <f t="shared" si="72"/>
        <v>28.416200000000003</v>
      </c>
      <c r="G546" s="7">
        <v>42171</v>
      </c>
      <c r="H546">
        <v>32.200000000000003</v>
      </c>
      <c r="I546" s="12">
        <v>0.06</v>
      </c>
      <c r="J546" s="3">
        <f t="shared" si="73"/>
        <v>35.16040000000001</v>
      </c>
      <c r="K546" s="7">
        <v>42201</v>
      </c>
      <c r="L546">
        <v>13.7</v>
      </c>
      <c r="M546" s="12">
        <v>0</v>
      </c>
      <c r="N546" s="3">
        <f t="shared" si="74"/>
        <v>-1.1030999999999977</v>
      </c>
      <c r="O546" s="7">
        <v>42232</v>
      </c>
      <c r="P546">
        <v>18</v>
      </c>
      <c r="Q546" s="12">
        <v>0.03</v>
      </c>
      <c r="R546" s="3">
        <f t="shared" si="75"/>
        <v>12.030499999999998</v>
      </c>
      <c r="S546" s="7">
        <v>42263</v>
      </c>
      <c r="T546">
        <v>19</v>
      </c>
      <c r="U546" s="12">
        <v>0</v>
      </c>
      <c r="V546" s="3">
        <f t="shared" si="76"/>
        <v>14.473000000000001</v>
      </c>
      <c r="W546" s="7">
        <v>42293</v>
      </c>
      <c r="X546">
        <v>32.700000000000003</v>
      </c>
      <c r="Y546" s="12">
        <v>0.02</v>
      </c>
      <c r="Z546" s="3">
        <f t="shared" si="77"/>
        <v>42.72290000000001</v>
      </c>
      <c r="AA546" s="7">
        <v>42324</v>
      </c>
      <c r="AB546">
        <v>42.3</v>
      </c>
      <c r="AC546" s="12"/>
      <c r="AD546" s="3">
        <f t="shared" si="78"/>
        <v>68.314499999999995</v>
      </c>
      <c r="AE546" s="7">
        <v>42354</v>
      </c>
      <c r="AF546">
        <v>136</v>
      </c>
      <c r="AG546" s="12"/>
      <c r="AH546" s="3">
        <f t="shared" si="79"/>
        <v>219.64</v>
      </c>
    </row>
    <row r="547" spans="2:34" x14ac:dyDescent="0.35">
      <c r="B547">
        <f t="shared" si="80"/>
        <v>2015</v>
      </c>
      <c r="C547" s="7">
        <v>42141</v>
      </c>
      <c r="D547">
        <v>34.700000000000003</v>
      </c>
      <c r="E547" s="12">
        <v>0.28999999999999998</v>
      </c>
      <c r="F547" s="3">
        <f t="shared" si="72"/>
        <v>71.787400000000005</v>
      </c>
      <c r="G547" s="7">
        <v>42172</v>
      </c>
      <c r="H547">
        <v>29.8</v>
      </c>
      <c r="I547" s="12">
        <v>0</v>
      </c>
      <c r="J547" s="3">
        <f t="shared" si="73"/>
        <v>23.3626</v>
      </c>
      <c r="K547" s="7">
        <v>42202</v>
      </c>
      <c r="L547">
        <v>12.9</v>
      </c>
      <c r="M547" s="12">
        <v>0</v>
      </c>
      <c r="N547" s="3">
        <f t="shared" si="74"/>
        <v>-2.2526999999999973</v>
      </c>
      <c r="O547" s="7">
        <v>42233</v>
      </c>
      <c r="P547">
        <v>16.2</v>
      </c>
      <c r="Q547" s="12">
        <v>0</v>
      </c>
      <c r="R547" s="3">
        <f t="shared" si="75"/>
        <v>5.2693999999999974</v>
      </c>
      <c r="S547" s="7">
        <v>42264</v>
      </c>
      <c r="T547">
        <v>16.3</v>
      </c>
      <c r="U547" s="12">
        <v>0</v>
      </c>
      <c r="V547" s="3">
        <f t="shared" si="76"/>
        <v>10.593100000000002</v>
      </c>
      <c r="W547" s="7">
        <v>42294</v>
      </c>
      <c r="X547">
        <v>31.1</v>
      </c>
      <c r="Y547" s="12">
        <v>0.09</v>
      </c>
      <c r="Z547" s="3">
        <f t="shared" si="77"/>
        <v>50.164200000000008</v>
      </c>
      <c r="AA547" s="7">
        <v>42325</v>
      </c>
      <c r="AB547">
        <v>38.9</v>
      </c>
      <c r="AC547" s="12"/>
      <c r="AD547" s="3">
        <f t="shared" si="78"/>
        <v>62.823499999999996</v>
      </c>
      <c r="AE547" s="7">
        <v>42355</v>
      </c>
      <c r="AF547">
        <v>127</v>
      </c>
      <c r="AG547" s="12"/>
      <c r="AH547" s="3">
        <f t="shared" si="79"/>
        <v>205.10499999999999</v>
      </c>
    </row>
    <row r="548" spans="2:34" x14ac:dyDescent="0.35">
      <c r="B548">
        <f t="shared" si="80"/>
        <v>2015</v>
      </c>
      <c r="C548" s="7">
        <v>42142</v>
      </c>
      <c r="D548">
        <v>36</v>
      </c>
      <c r="E548" s="12">
        <v>0.01</v>
      </c>
      <c r="F548" s="3">
        <f t="shared" si="72"/>
        <v>34.6935</v>
      </c>
      <c r="G548" s="7">
        <v>42173</v>
      </c>
      <c r="H548">
        <v>25.1</v>
      </c>
      <c r="I548" s="12">
        <v>0</v>
      </c>
      <c r="J548" s="3">
        <f t="shared" si="73"/>
        <v>16.608700000000006</v>
      </c>
      <c r="K548" s="7">
        <v>42203</v>
      </c>
      <c r="L548">
        <v>12.6</v>
      </c>
      <c r="M548" s="12">
        <v>0</v>
      </c>
      <c r="N548" s="3">
        <f t="shared" si="74"/>
        <v>-2.683799999999998</v>
      </c>
      <c r="O548" s="7">
        <v>42234</v>
      </c>
      <c r="P548">
        <v>14.3</v>
      </c>
      <c r="Q548" s="12">
        <v>0</v>
      </c>
      <c r="R548" s="3">
        <f t="shared" si="75"/>
        <v>2.5391000000000012</v>
      </c>
      <c r="S548" s="7">
        <v>42265</v>
      </c>
      <c r="T548">
        <v>14.3</v>
      </c>
      <c r="U548" s="12">
        <v>0</v>
      </c>
      <c r="V548" s="3">
        <f t="shared" si="76"/>
        <v>7.7191000000000027</v>
      </c>
      <c r="W548" s="7">
        <v>42295</v>
      </c>
      <c r="X548">
        <v>30.1</v>
      </c>
      <c r="Y548" s="12">
        <v>0.01</v>
      </c>
      <c r="Z548" s="3">
        <f t="shared" si="77"/>
        <v>37.595200000000006</v>
      </c>
      <c r="AA548" s="7">
        <v>42326</v>
      </c>
      <c r="AB548">
        <v>35.6</v>
      </c>
      <c r="AC548" s="12"/>
      <c r="AD548" s="3">
        <f t="shared" si="78"/>
        <v>57.494</v>
      </c>
      <c r="AE548" s="7">
        <v>42356</v>
      </c>
      <c r="AF548">
        <v>148</v>
      </c>
      <c r="AG548" s="12"/>
      <c r="AH548" s="3">
        <f t="shared" si="79"/>
        <v>239.02</v>
      </c>
    </row>
    <row r="549" spans="2:34" x14ac:dyDescent="0.35">
      <c r="B549">
        <f t="shared" si="80"/>
        <v>2015</v>
      </c>
      <c r="C549" s="7">
        <v>42143</v>
      </c>
      <c r="D549">
        <v>36.1</v>
      </c>
      <c r="E549" s="12">
        <v>0.28000000000000003</v>
      </c>
      <c r="F549" s="3">
        <f t="shared" si="72"/>
        <v>72.407700000000006</v>
      </c>
      <c r="G549" s="7">
        <v>42174</v>
      </c>
      <c r="H549">
        <v>22.9</v>
      </c>
      <c r="I549" s="12">
        <v>0.03</v>
      </c>
      <c r="J549" s="3">
        <f t="shared" si="73"/>
        <v>17.6218</v>
      </c>
      <c r="K549" s="7">
        <v>42204</v>
      </c>
      <c r="L549">
        <v>13.1</v>
      </c>
      <c r="M549" s="12">
        <v>7.0000000000000007E-2</v>
      </c>
      <c r="N549" s="3">
        <f t="shared" si="74"/>
        <v>7.7752000000000017</v>
      </c>
      <c r="O549" s="7">
        <v>42235</v>
      </c>
      <c r="P549">
        <v>13</v>
      </c>
      <c r="Q549" s="12">
        <v>0</v>
      </c>
      <c r="R549" s="3">
        <f t="shared" si="75"/>
        <v>0.67099999999999937</v>
      </c>
      <c r="S549" s="7">
        <v>42266</v>
      </c>
      <c r="T549">
        <v>12.5</v>
      </c>
      <c r="U549" s="12">
        <v>0</v>
      </c>
      <c r="V549" s="3">
        <f t="shared" si="76"/>
        <v>5.1325000000000021</v>
      </c>
      <c r="W549" s="7">
        <v>42296</v>
      </c>
      <c r="X549">
        <v>27.6</v>
      </c>
      <c r="Y549" s="12">
        <v>0</v>
      </c>
      <c r="Z549" s="3">
        <f t="shared" si="77"/>
        <v>32.611200000000004</v>
      </c>
      <c r="AA549" s="7">
        <v>42327</v>
      </c>
      <c r="AB549">
        <v>33.6</v>
      </c>
      <c r="AC549" s="12"/>
      <c r="AD549" s="3">
        <f t="shared" si="78"/>
        <v>54.264000000000003</v>
      </c>
      <c r="AE549" s="7">
        <v>42357</v>
      </c>
      <c r="AF549">
        <v>150</v>
      </c>
      <c r="AG549" s="12"/>
      <c r="AH549" s="3">
        <f t="shared" si="79"/>
        <v>242.25</v>
      </c>
    </row>
    <row r="550" spans="2:34" x14ac:dyDescent="0.35">
      <c r="B550">
        <f t="shared" si="80"/>
        <v>2015</v>
      </c>
      <c r="C550" s="7">
        <v>42144</v>
      </c>
      <c r="D550">
        <v>38.299999999999997</v>
      </c>
      <c r="E550" s="12">
        <v>0</v>
      </c>
      <c r="F550" s="3">
        <f t="shared" si="72"/>
        <v>36.607099999999996</v>
      </c>
      <c r="G550" s="7">
        <v>42175</v>
      </c>
      <c r="H550">
        <v>21</v>
      </c>
      <c r="I550" s="12">
        <v>0</v>
      </c>
      <c r="J550" s="3">
        <f t="shared" si="73"/>
        <v>10.716999999999999</v>
      </c>
      <c r="K550" s="7">
        <v>42205</v>
      </c>
      <c r="L550">
        <v>15.7</v>
      </c>
      <c r="M550" s="12">
        <v>0.16</v>
      </c>
      <c r="N550" s="3">
        <f t="shared" si="74"/>
        <v>24.0349</v>
      </c>
      <c r="O550" s="7">
        <v>42236</v>
      </c>
      <c r="P550">
        <v>12.3</v>
      </c>
      <c r="Q550" s="12">
        <v>0</v>
      </c>
      <c r="R550" s="3">
        <f t="shared" si="75"/>
        <v>-0.33490000000000109</v>
      </c>
      <c r="S550" s="7">
        <v>42267</v>
      </c>
      <c r="T550">
        <v>11.5</v>
      </c>
      <c r="U550" s="12">
        <v>0.02</v>
      </c>
      <c r="V550" s="3">
        <f t="shared" si="76"/>
        <v>6.4785000000000004</v>
      </c>
      <c r="W550" s="7">
        <v>42297</v>
      </c>
      <c r="X550">
        <v>25.6</v>
      </c>
      <c r="Y550" s="12">
        <v>0</v>
      </c>
      <c r="Z550" s="3">
        <f t="shared" si="77"/>
        <v>29.737200000000005</v>
      </c>
      <c r="AA550" s="7">
        <v>42328</v>
      </c>
      <c r="AB550">
        <v>37.6</v>
      </c>
      <c r="AC550" s="12"/>
      <c r="AD550" s="3">
        <f t="shared" si="78"/>
        <v>60.724000000000004</v>
      </c>
      <c r="AE550" s="7">
        <v>42358</v>
      </c>
      <c r="AF550">
        <v>125</v>
      </c>
      <c r="AG550" s="12"/>
      <c r="AH550" s="3">
        <f t="shared" si="79"/>
        <v>201.875</v>
      </c>
    </row>
    <row r="551" spans="2:34" x14ac:dyDescent="0.35">
      <c r="B551">
        <f t="shared" si="80"/>
        <v>2015</v>
      </c>
      <c r="C551" s="7">
        <v>42145</v>
      </c>
      <c r="D551">
        <v>34.4</v>
      </c>
      <c r="E551" s="12">
        <v>0</v>
      </c>
      <c r="F551" s="3">
        <f t="shared" si="72"/>
        <v>31.002800000000001</v>
      </c>
      <c r="G551" s="7">
        <v>42176</v>
      </c>
      <c r="H551">
        <v>50.2</v>
      </c>
      <c r="I551" s="12">
        <v>1.34</v>
      </c>
      <c r="J551" s="3">
        <f t="shared" si="73"/>
        <v>239.13840000000002</v>
      </c>
      <c r="K551" s="7">
        <v>42206</v>
      </c>
      <c r="L551">
        <v>14.7</v>
      </c>
      <c r="M551" s="12">
        <v>0</v>
      </c>
      <c r="N551" s="3">
        <f t="shared" si="74"/>
        <v>0.33389999999999986</v>
      </c>
      <c r="O551" s="7">
        <v>42237</v>
      </c>
      <c r="P551">
        <v>12.1</v>
      </c>
      <c r="Q551" s="12">
        <v>0</v>
      </c>
      <c r="R551" s="3">
        <f t="shared" si="75"/>
        <v>-0.62230000000000274</v>
      </c>
      <c r="S551" s="7">
        <v>42268</v>
      </c>
      <c r="T551">
        <v>10.8</v>
      </c>
      <c r="U551" s="12">
        <v>0</v>
      </c>
      <c r="V551" s="3">
        <f t="shared" si="76"/>
        <v>2.6896000000000022</v>
      </c>
      <c r="W551" s="7">
        <v>42298</v>
      </c>
      <c r="X551">
        <v>24.2</v>
      </c>
      <c r="Y551" s="12">
        <v>0</v>
      </c>
      <c r="Z551" s="3">
        <f t="shared" si="77"/>
        <v>27.725399999999997</v>
      </c>
      <c r="AA551" s="7">
        <v>42329</v>
      </c>
      <c r="AB551">
        <v>64.3</v>
      </c>
      <c r="AC551" s="12"/>
      <c r="AD551" s="3">
        <f t="shared" si="78"/>
        <v>103.8445</v>
      </c>
      <c r="AE551" s="7">
        <v>42359</v>
      </c>
      <c r="AF551">
        <v>98.3</v>
      </c>
      <c r="AG551" s="12"/>
      <c r="AH551" s="3">
        <f t="shared" si="79"/>
        <v>158.75450000000001</v>
      </c>
    </row>
    <row r="552" spans="2:34" x14ac:dyDescent="0.35">
      <c r="B552">
        <f t="shared" si="80"/>
        <v>2015</v>
      </c>
      <c r="C552" s="7">
        <v>42146</v>
      </c>
      <c r="D552">
        <v>32</v>
      </c>
      <c r="E552" s="12">
        <v>0</v>
      </c>
      <c r="F552" s="3">
        <f t="shared" si="72"/>
        <v>27.554000000000002</v>
      </c>
      <c r="G552" s="7">
        <v>42177</v>
      </c>
      <c r="H552">
        <v>111</v>
      </c>
      <c r="I552" s="12">
        <v>0.22</v>
      </c>
      <c r="J552" s="3">
        <f t="shared" si="73"/>
        <v>170.66</v>
      </c>
      <c r="K552" s="7">
        <v>42207</v>
      </c>
      <c r="L552">
        <v>14.1</v>
      </c>
      <c r="M552" s="12">
        <v>0</v>
      </c>
      <c r="N552" s="3">
        <f t="shared" si="74"/>
        <v>-0.52829999999999799</v>
      </c>
      <c r="O552" s="7">
        <v>42238</v>
      </c>
      <c r="P552">
        <v>11.7</v>
      </c>
      <c r="Q552" s="12">
        <v>0.18</v>
      </c>
      <c r="R552" s="3">
        <f t="shared" si="75"/>
        <v>23.849899999999995</v>
      </c>
      <c r="S552" s="7">
        <v>42269</v>
      </c>
      <c r="T552">
        <v>9.86</v>
      </c>
      <c r="U552" s="12">
        <v>0</v>
      </c>
      <c r="V552" s="3">
        <f t="shared" si="76"/>
        <v>1.3388200000000001</v>
      </c>
      <c r="W552" s="7">
        <v>42299</v>
      </c>
      <c r="X552">
        <v>22.6</v>
      </c>
      <c r="Y552" s="12">
        <v>0.02</v>
      </c>
      <c r="Z552" s="3">
        <f t="shared" si="77"/>
        <v>28.209200000000006</v>
      </c>
      <c r="AA552" s="7">
        <v>42330</v>
      </c>
      <c r="AB552">
        <v>70.2</v>
      </c>
      <c r="AC552" s="12"/>
      <c r="AD552" s="3">
        <f t="shared" si="78"/>
        <v>113.373</v>
      </c>
      <c r="AE552" s="7">
        <v>42360</v>
      </c>
      <c r="AF552">
        <v>91.6</v>
      </c>
      <c r="AG552" s="12"/>
      <c r="AH552" s="3">
        <f t="shared" si="79"/>
        <v>147.934</v>
      </c>
    </row>
    <row r="553" spans="2:34" x14ac:dyDescent="0.35">
      <c r="B553">
        <f t="shared" si="80"/>
        <v>2015</v>
      </c>
      <c r="C553" s="7">
        <v>42147</v>
      </c>
      <c r="D553">
        <v>34.200000000000003</v>
      </c>
      <c r="E553" s="12">
        <v>7.0000000000000007E-2</v>
      </c>
      <c r="F553" s="3">
        <f t="shared" si="72"/>
        <v>40.455900000000014</v>
      </c>
      <c r="G553" s="7">
        <v>42178</v>
      </c>
      <c r="H553">
        <v>107</v>
      </c>
      <c r="I553" s="12">
        <v>0.21</v>
      </c>
      <c r="J553" s="3">
        <f t="shared" si="73"/>
        <v>163.5205</v>
      </c>
      <c r="K553" s="7">
        <v>42208</v>
      </c>
      <c r="L553">
        <v>13.3</v>
      </c>
      <c r="M553" s="12">
        <v>0</v>
      </c>
      <c r="N553" s="3">
        <f t="shared" si="74"/>
        <v>-1.6778999999999975</v>
      </c>
      <c r="O553" s="7">
        <v>42239</v>
      </c>
      <c r="P553">
        <v>12.1</v>
      </c>
      <c r="Q553" s="12">
        <v>0.02</v>
      </c>
      <c r="R553" s="3">
        <f t="shared" si="75"/>
        <v>2.1606999999999972</v>
      </c>
      <c r="S553" s="7">
        <v>42270</v>
      </c>
      <c r="T553">
        <v>9.09</v>
      </c>
      <c r="U553" s="12">
        <v>0</v>
      </c>
      <c r="V553" s="3">
        <f t="shared" si="76"/>
        <v>0.23233000000000104</v>
      </c>
      <c r="W553" s="7">
        <v>42300</v>
      </c>
      <c r="X553">
        <v>22.2</v>
      </c>
      <c r="Y553" s="12">
        <v>0</v>
      </c>
      <c r="Z553" s="3">
        <f t="shared" si="77"/>
        <v>24.851399999999998</v>
      </c>
      <c r="AA553" s="7">
        <v>42331</v>
      </c>
      <c r="AB553">
        <v>184</v>
      </c>
      <c r="AC553" s="12"/>
      <c r="AD553" s="3">
        <f t="shared" si="78"/>
        <v>297.16000000000003</v>
      </c>
      <c r="AE553" s="7">
        <v>42361</v>
      </c>
      <c r="AF553">
        <v>131</v>
      </c>
      <c r="AG553" s="12"/>
      <c r="AH553" s="3">
        <f t="shared" si="79"/>
        <v>211.565</v>
      </c>
    </row>
    <row r="554" spans="2:34" x14ac:dyDescent="0.35">
      <c r="B554">
        <f t="shared" si="80"/>
        <v>2015</v>
      </c>
      <c r="C554" s="7">
        <v>42148</v>
      </c>
      <c r="D554">
        <v>30.5</v>
      </c>
      <c r="E554" s="12">
        <v>0</v>
      </c>
      <c r="F554" s="3">
        <f t="shared" si="72"/>
        <v>25.398499999999999</v>
      </c>
      <c r="G554" s="7">
        <v>42179</v>
      </c>
      <c r="H554">
        <v>114</v>
      </c>
      <c r="I554" s="12">
        <v>0.65</v>
      </c>
      <c r="J554" s="3">
        <f t="shared" si="73"/>
        <v>234.80549999999999</v>
      </c>
      <c r="K554" s="7">
        <v>42209</v>
      </c>
      <c r="L554">
        <v>15.9</v>
      </c>
      <c r="M554" s="12">
        <v>0.24</v>
      </c>
      <c r="N554" s="3">
        <f t="shared" si="74"/>
        <v>35.454300000000003</v>
      </c>
      <c r="O554" s="7">
        <v>42240</v>
      </c>
      <c r="P554">
        <v>13.9</v>
      </c>
      <c r="Q554" s="12">
        <v>0</v>
      </c>
      <c r="R554" s="3">
        <f t="shared" si="75"/>
        <v>1.9642999999999979</v>
      </c>
      <c r="S554" s="7">
        <v>42271</v>
      </c>
      <c r="T554">
        <v>8.5299999999999994</v>
      </c>
      <c r="U554" s="12">
        <v>0</v>
      </c>
      <c r="V554" s="3">
        <f t="shared" si="76"/>
        <v>-0.5723900000000004</v>
      </c>
      <c r="W554" s="7">
        <v>42301</v>
      </c>
      <c r="X554">
        <v>21.5</v>
      </c>
      <c r="Y554" s="12">
        <v>0</v>
      </c>
      <c r="Z554" s="3">
        <f t="shared" si="77"/>
        <v>23.845500000000001</v>
      </c>
      <c r="AA554" s="7">
        <v>42332</v>
      </c>
      <c r="AB554">
        <v>216</v>
      </c>
      <c r="AC554" s="12"/>
      <c r="AD554" s="3">
        <f t="shared" si="78"/>
        <v>348.84</v>
      </c>
      <c r="AE554" s="7">
        <v>42362</v>
      </c>
      <c r="AF554">
        <v>167</v>
      </c>
      <c r="AG554" s="12"/>
      <c r="AH554" s="3">
        <f t="shared" si="79"/>
        <v>269.70499999999998</v>
      </c>
    </row>
    <row r="555" spans="2:34" x14ac:dyDescent="0.35">
      <c r="B555">
        <f t="shared" si="80"/>
        <v>2015</v>
      </c>
      <c r="C555" s="7">
        <v>42149</v>
      </c>
      <c r="D555">
        <v>28.2</v>
      </c>
      <c r="E555" s="12">
        <v>0</v>
      </c>
      <c r="F555" s="3">
        <f t="shared" si="72"/>
        <v>22.093400000000003</v>
      </c>
      <c r="G555" s="7">
        <v>42180</v>
      </c>
      <c r="H555">
        <v>82.8</v>
      </c>
      <c r="I555" s="12">
        <v>0</v>
      </c>
      <c r="J555" s="3">
        <f t="shared" si="73"/>
        <v>99.523599999999988</v>
      </c>
      <c r="K555" s="7">
        <v>42210</v>
      </c>
      <c r="L555">
        <v>17.5</v>
      </c>
      <c r="M555" s="12">
        <v>0</v>
      </c>
      <c r="N555" s="3">
        <f t="shared" si="74"/>
        <v>4.3575000000000017</v>
      </c>
      <c r="O555" s="7">
        <v>42241</v>
      </c>
      <c r="P555">
        <v>13.4</v>
      </c>
      <c r="Q555" s="12">
        <v>0</v>
      </c>
      <c r="R555" s="3">
        <f t="shared" si="75"/>
        <v>1.2457999999999991</v>
      </c>
      <c r="S555" s="7">
        <v>42272</v>
      </c>
      <c r="T555">
        <v>8.01</v>
      </c>
      <c r="U555" s="12">
        <v>0</v>
      </c>
      <c r="V555" s="3">
        <f t="shared" si="76"/>
        <v>-1.3196300000000001</v>
      </c>
      <c r="W555" s="7">
        <v>42302</v>
      </c>
      <c r="X555">
        <v>20.9</v>
      </c>
      <c r="Y555" s="12">
        <v>0</v>
      </c>
      <c r="Z555" s="3">
        <f t="shared" si="77"/>
        <v>22.9833</v>
      </c>
      <c r="AA555" s="7">
        <v>42333</v>
      </c>
      <c r="AB555">
        <v>160</v>
      </c>
      <c r="AC555" s="12"/>
      <c r="AD555" s="3">
        <f t="shared" si="78"/>
        <v>258.39999999999998</v>
      </c>
      <c r="AE555" s="7">
        <v>42363</v>
      </c>
      <c r="AF555">
        <v>173</v>
      </c>
      <c r="AG555" s="12"/>
      <c r="AH555" s="3">
        <f t="shared" si="79"/>
        <v>279.39499999999998</v>
      </c>
    </row>
    <row r="556" spans="2:34" x14ac:dyDescent="0.35">
      <c r="B556">
        <f t="shared" si="80"/>
        <v>2015</v>
      </c>
      <c r="C556" s="7">
        <v>42150</v>
      </c>
      <c r="D556">
        <v>30.5</v>
      </c>
      <c r="E556" s="12">
        <v>0.28000000000000003</v>
      </c>
      <c r="F556" s="3">
        <f t="shared" si="72"/>
        <v>64.360500000000002</v>
      </c>
      <c r="G556" s="7">
        <v>42181</v>
      </c>
      <c r="H556">
        <v>59.3</v>
      </c>
      <c r="I556" s="12">
        <v>0</v>
      </c>
      <c r="J556" s="3">
        <f t="shared" si="73"/>
        <v>65.754099999999994</v>
      </c>
      <c r="K556" s="7">
        <v>42211</v>
      </c>
      <c r="L556">
        <v>16</v>
      </c>
      <c r="M556" s="12">
        <v>0.03</v>
      </c>
      <c r="N556" s="3">
        <f t="shared" si="74"/>
        <v>6.3765000000000018</v>
      </c>
      <c r="O556" s="7">
        <v>42242</v>
      </c>
      <c r="P556">
        <v>44.4</v>
      </c>
      <c r="Q556" s="12">
        <v>0.22</v>
      </c>
      <c r="R556" s="3">
        <f t="shared" si="75"/>
        <v>76.405799999999999</v>
      </c>
      <c r="S556" s="7">
        <v>42273</v>
      </c>
      <c r="T556">
        <v>7.52</v>
      </c>
      <c r="U556" s="12">
        <v>0</v>
      </c>
      <c r="V556" s="3">
        <f t="shared" si="76"/>
        <v>-2.0237600000000011</v>
      </c>
      <c r="W556" s="7">
        <v>42303</v>
      </c>
      <c r="X556">
        <v>20.100000000000001</v>
      </c>
      <c r="Y556" s="12">
        <v>0.12</v>
      </c>
      <c r="Z556" s="3">
        <f t="shared" si="77"/>
        <v>38.531700000000001</v>
      </c>
      <c r="AA556" s="7">
        <v>42334</v>
      </c>
      <c r="AB556">
        <v>114</v>
      </c>
      <c r="AC556" s="12"/>
      <c r="AD556" s="3">
        <f t="shared" si="78"/>
        <v>184.10999999999999</v>
      </c>
      <c r="AE556" s="7">
        <v>42364</v>
      </c>
      <c r="AF556">
        <v>142</v>
      </c>
      <c r="AG556" s="12"/>
      <c r="AH556" s="3">
        <f t="shared" si="79"/>
        <v>229.33</v>
      </c>
    </row>
    <row r="557" spans="2:34" x14ac:dyDescent="0.35">
      <c r="B557">
        <f t="shared" si="80"/>
        <v>2015</v>
      </c>
      <c r="C557" s="7">
        <v>42151</v>
      </c>
      <c r="D557">
        <v>30</v>
      </c>
      <c r="E557" s="12">
        <v>0</v>
      </c>
      <c r="F557" s="3">
        <f t="shared" si="72"/>
        <v>24.68</v>
      </c>
      <c r="G557" s="7">
        <v>42182</v>
      </c>
      <c r="H557">
        <v>44.7</v>
      </c>
      <c r="I557" s="12">
        <v>0</v>
      </c>
      <c r="J557" s="3">
        <f t="shared" si="73"/>
        <v>44.773900000000005</v>
      </c>
      <c r="K557" s="7">
        <v>42212</v>
      </c>
      <c r="L557">
        <v>15.9</v>
      </c>
      <c r="M557" s="12">
        <v>0.11</v>
      </c>
      <c r="N557" s="3">
        <f t="shared" si="74"/>
        <v>17.364800000000002</v>
      </c>
      <c r="O557" s="7">
        <v>42243</v>
      </c>
      <c r="P557">
        <v>45.9</v>
      </c>
      <c r="Q557" s="12">
        <v>0.15</v>
      </c>
      <c r="R557" s="3">
        <f t="shared" si="75"/>
        <v>68.820799999999991</v>
      </c>
      <c r="S557" s="7">
        <v>42274</v>
      </c>
      <c r="T557">
        <v>7.17</v>
      </c>
      <c r="U557" s="12">
        <v>0</v>
      </c>
      <c r="V557" s="3">
        <f t="shared" si="76"/>
        <v>-2.5267099999999996</v>
      </c>
      <c r="W557" s="7">
        <v>42304</v>
      </c>
      <c r="X557">
        <v>19.2</v>
      </c>
      <c r="Y557" s="12">
        <v>0</v>
      </c>
      <c r="Z557" s="3">
        <f t="shared" si="77"/>
        <v>20.540399999999998</v>
      </c>
      <c r="AA557" s="7">
        <v>42335</v>
      </c>
      <c r="AB557">
        <v>93.9</v>
      </c>
      <c r="AC557" s="12"/>
      <c r="AD557" s="3">
        <f t="shared" si="78"/>
        <v>151.64850000000001</v>
      </c>
      <c r="AE557" s="7">
        <v>42365</v>
      </c>
      <c r="AF557">
        <v>112</v>
      </c>
      <c r="AG557" s="12"/>
      <c r="AH557" s="3">
        <f t="shared" si="79"/>
        <v>180.88</v>
      </c>
    </row>
    <row r="558" spans="2:34" x14ac:dyDescent="0.35">
      <c r="B558">
        <f t="shared" si="80"/>
        <v>2015</v>
      </c>
      <c r="C558" s="7">
        <v>42152</v>
      </c>
      <c r="D558">
        <v>28.7</v>
      </c>
      <c r="E558" s="12">
        <v>0</v>
      </c>
      <c r="F558" s="3">
        <f t="shared" si="72"/>
        <v>22.811900000000001</v>
      </c>
      <c r="G558" s="7">
        <v>42183</v>
      </c>
      <c r="H558">
        <v>43.2</v>
      </c>
      <c r="I558" s="12">
        <v>0</v>
      </c>
      <c r="J558" s="3">
        <f t="shared" si="73"/>
        <v>42.618400000000008</v>
      </c>
      <c r="K558" s="7">
        <v>42213</v>
      </c>
      <c r="L558">
        <v>19.2</v>
      </c>
      <c r="M558" s="12">
        <v>0.19</v>
      </c>
      <c r="N558" s="3">
        <f t="shared" si="74"/>
        <v>33.238900000000001</v>
      </c>
      <c r="O558" s="7">
        <v>42244</v>
      </c>
      <c r="P558">
        <v>34.700000000000003</v>
      </c>
      <c r="Q558" s="12">
        <v>0</v>
      </c>
      <c r="R558" s="3">
        <f t="shared" si="75"/>
        <v>31.853900000000007</v>
      </c>
      <c r="S558" s="7">
        <v>42275</v>
      </c>
      <c r="T558">
        <v>6.89</v>
      </c>
      <c r="U558" s="12">
        <v>0</v>
      </c>
      <c r="V558" s="3">
        <f t="shared" si="76"/>
        <v>-2.9290699999999994</v>
      </c>
      <c r="W558" s="7">
        <v>42305</v>
      </c>
      <c r="X558">
        <v>19.100000000000001</v>
      </c>
      <c r="Y558" s="12">
        <v>0</v>
      </c>
      <c r="Z558" s="3">
        <f t="shared" si="77"/>
        <v>20.396700000000003</v>
      </c>
      <c r="AA558" s="7">
        <v>42336</v>
      </c>
      <c r="AB558">
        <v>87.9</v>
      </c>
      <c r="AC558" s="12"/>
      <c r="AD558" s="3">
        <f t="shared" si="78"/>
        <v>141.95850000000002</v>
      </c>
      <c r="AE558" s="7">
        <v>42366</v>
      </c>
      <c r="AF558">
        <v>93.3</v>
      </c>
      <c r="AG558" s="12"/>
      <c r="AH558" s="3">
        <f t="shared" si="79"/>
        <v>150.67949999999999</v>
      </c>
    </row>
    <row r="559" spans="2:34" x14ac:dyDescent="0.35">
      <c r="B559">
        <f t="shared" si="80"/>
        <v>2015</v>
      </c>
      <c r="C559" s="7">
        <v>42153</v>
      </c>
      <c r="D559">
        <v>33.200000000000003</v>
      </c>
      <c r="E559" s="12">
        <v>0.42</v>
      </c>
      <c r="F559" s="3">
        <f t="shared" si="72"/>
        <v>87.721399999999988</v>
      </c>
      <c r="G559" s="7">
        <v>42184</v>
      </c>
      <c r="H559">
        <v>71.5</v>
      </c>
      <c r="I559" s="12">
        <v>1.1000000000000001</v>
      </c>
      <c r="J559" s="3">
        <f t="shared" si="73"/>
        <v>236.35050000000004</v>
      </c>
      <c r="K559" s="7">
        <v>42214</v>
      </c>
      <c r="L559">
        <v>17.2</v>
      </c>
      <c r="M559" s="12">
        <v>0</v>
      </c>
      <c r="N559" s="3">
        <f t="shared" si="74"/>
        <v>3.926400000000001</v>
      </c>
      <c r="O559" s="7">
        <v>42245</v>
      </c>
      <c r="P559">
        <v>27.3</v>
      </c>
      <c r="Q559" s="12">
        <v>0</v>
      </c>
      <c r="R559" s="3">
        <f t="shared" si="75"/>
        <v>21.220099999999999</v>
      </c>
      <c r="S559" s="7">
        <v>42276</v>
      </c>
      <c r="T559">
        <v>6.95</v>
      </c>
      <c r="U559" s="12">
        <v>0</v>
      </c>
      <c r="V559" s="3">
        <f t="shared" si="76"/>
        <v>-2.8428500000000003</v>
      </c>
      <c r="W559" s="7">
        <v>42306</v>
      </c>
      <c r="X559">
        <v>141</v>
      </c>
      <c r="Y559" s="12">
        <v>3.03</v>
      </c>
      <c r="Z559" s="3">
        <f t="shared" si="77"/>
        <v>617.19149999999991</v>
      </c>
      <c r="AA559" s="7">
        <v>42337</v>
      </c>
      <c r="AB559">
        <v>78.2</v>
      </c>
      <c r="AC559" s="12"/>
      <c r="AD559" s="3">
        <f t="shared" si="78"/>
        <v>126.29300000000001</v>
      </c>
      <c r="AE559" s="7">
        <v>42367</v>
      </c>
      <c r="AF559">
        <v>77.7</v>
      </c>
      <c r="AG559" s="12"/>
      <c r="AH559" s="3">
        <f t="shared" si="79"/>
        <v>125.4855</v>
      </c>
    </row>
    <row r="560" spans="2:34" x14ac:dyDescent="0.35">
      <c r="B560">
        <f t="shared" si="80"/>
        <v>2015</v>
      </c>
      <c r="C560" s="7">
        <v>42154</v>
      </c>
      <c r="D560">
        <v>30.6</v>
      </c>
      <c r="E560" s="12">
        <v>0</v>
      </c>
      <c r="F560" s="3">
        <f t="shared" si="72"/>
        <v>25.542200000000001</v>
      </c>
      <c r="G560" s="7">
        <v>42185</v>
      </c>
      <c r="H560">
        <v>68.900000000000006</v>
      </c>
      <c r="I560" s="12">
        <v>0</v>
      </c>
      <c r="J560" s="3">
        <f t="shared" si="73"/>
        <v>79.549300000000017</v>
      </c>
      <c r="K560" s="7">
        <v>42215</v>
      </c>
      <c r="L560">
        <v>15.1</v>
      </c>
      <c r="M560" s="12">
        <v>0</v>
      </c>
      <c r="N560" s="3">
        <f t="shared" si="74"/>
        <v>0.90869999999999962</v>
      </c>
      <c r="O560" s="7">
        <v>42246</v>
      </c>
      <c r="P560">
        <v>22.4</v>
      </c>
      <c r="Q560" s="12">
        <v>0</v>
      </c>
      <c r="R560" s="3">
        <f t="shared" si="75"/>
        <v>14.178799999999999</v>
      </c>
      <c r="S560" s="7">
        <v>42277</v>
      </c>
      <c r="T560">
        <v>216</v>
      </c>
      <c r="U560" s="12">
        <v>3.64</v>
      </c>
      <c r="V560" s="3">
        <f t="shared" si="76"/>
        <v>804.06799999999998</v>
      </c>
      <c r="W560" s="7">
        <v>42307</v>
      </c>
      <c r="X560">
        <v>243</v>
      </c>
      <c r="Y560" s="12">
        <v>0</v>
      </c>
      <c r="Z560" s="3">
        <f t="shared" si="77"/>
        <v>342.14100000000002</v>
      </c>
      <c r="AA560" s="7">
        <v>42338</v>
      </c>
      <c r="AB560">
        <v>68.3</v>
      </c>
      <c r="AC560" s="12"/>
      <c r="AD560" s="3">
        <f t="shared" si="78"/>
        <v>110.30449999999999</v>
      </c>
      <c r="AE560" s="7">
        <v>42368</v>
      </c>
      <c r="AF560">
        <v>71</v>
      </c>
      <c r="AG560" s="12"/>
      <c r="AH560" s="3">
        <f t="shared" si="79"/>
        <v>114.66500000000001</v>
      </c>
    </row>
    <row r="561" spans="2:34" x14ac:dyDescent="0.35">
      <c r="B561">
        <f t="shared" si="80"/>
        <v>2015</v>
      </c>
      <c r="C561" s="7">
        <v>42155</v>
      </c>
      <c r="D561">
        <v>30</v>
      </c>
      <c r="E561" s="12">
        <v>0.06</v>
      </c>
      <c r="F561" s="3">
        <f t="shared" si="72"/>
        <v>33.028999999999996</v>
      </c>
      <c r="G561" s="6"/>
      <c r="J561" s="3" t="str">
        <f t="shared" si="73"/>
        <v/>
      </c>
      <c r="K561" s="7">
        <v>42216</v>
      </c>
      <c r="L561">
        <v>14.2</v>
      </c>
      <c r="M561" s="12">
        <v>0</v>
      </c>
      <c r="N561" s="3">
        <f t="shared" si="74"/>
        <v>-0.38459999999999894</v>
      </c>
      <c r="O561" s="7">
        <v>42247</v>
      </c>
      <c r="P561">
        <v>19.100000000000001</v>
      </c>
      <c r="Q561" s="12">
        <v>0</v>
      </c>
      <c r="R561" s="3">
        <f t="shared" si="75"/>
        <v>9.4367000000000019</v>
      </c>
      <c r="S561" s="6"/>
      <c r="V561" s="3" t="str">
        <f t="shared" si="76"/>
        <v/>
      </c>
      <c r="W561" s="7">
        <v>42308</v>
      </c>
      <c r="X561">
        <v>186</v>
      </c>
      <c r="Y561" s="12">
        <v>0</v>
      </c>
      <c r="Z561" s="3">
        <f t="shared" si="77"/>
        <v>260.23199999999997</v>
      </c>
      <c r="AA561" s="6"/>
      <c r="AD561" s="3" t="str">
        <f t="shared" si="78"/>
        <v/>
      </c>
      <c r="AE561" s="7">
        <v>42369</v>
      </c>
      <c r="AF561">
        <v>68.400000000000006</v>
      </c>
      <c r="AG561" s="12"/>
      <c r="AH561" s="3">
        <f t="shared" si="79"/>
        <v>110.46600000000001</v>
      </c>
    </row>
    <row r="562" spans="2:34" x14ac:dyDescent="0.35">
      <c r="B562">
        <f t="shared" si="80"/>
        <v>2016</v>
      </c>
      <c r="C562" s="7">
        <v>42491</v>
      </c>
      <c r="D562">
        <v>34.200000000000003</v>
      </c>
      <c r="E562" s="12">
        <v>0</v>
      </c>
      <c r="F562" s="3">
        <f t="shared" si="72"/>
        <v>30.71540000000001</v>
      </c>
      <c r="G562" s="7">
        <v>42522</v>
      </c>
      <c r="H562">
        <v>18.2</v>
      </c>
      <c r="I562" s="12">
        <v>0</v>
      </c>
      <c r="J562" s="3">
        <f t="shared" si="73"/>
        <v>6.6934000000000005</v>
      </c>
      <c r="K562" s="7">
        <v>42552</v>
      </c>
      <c r="L562">
        <v>9.7799999999999994</v>
      </c>
      <c r="M562" s="12">
        <v>0.96</v>
      </c>
      <c r="N562" s="3">
        <f t="shared" si="74"/>
        <v>126.84786</v>
      </c>
      <c r="O562" s="7">
        <v>42583</v>
      </c>
      <c r="P562">
        <v>5.74</v>
      </c>
      <c r="Q562" s="12">
        <v>0</v>
      </c>
      <c r="R562" s="3">
        <f t="shared" si="75"/>
        <v>-9.7616200000000006</v>
      </c>
      <c r="S562" s="7">
        <v>42614</v>
      </c>
      <c r="T562">
        <v>2.71</v>
      </c>
      <c r="U562" s="12">
        <v>0</v>
      </c>
      <c r="V562" s="3">
        <f t="shared" si="76"/>
        <v>-8.9357299999999995</v>
      </c>
      <c r="W562" s="7">
        <v>42644</v>
      </c>
      <c r="X562">
        <v>2.0699999999999998</v>
      </c>
      <c r="Y562" s="12">
        <v>0</v>
      </c>
      <c r="Z562" s="3">
        <f t="shared" si="77"/>
        <v>-4.0754099999999998</v>
      </c>
      <c r="AA562" s="7">
        <v>42675</v>
      </c>
      <c r="AB562">
        <v>9.67</v>
      </c>
      <c r="AC562" s="12"/>
      <c r="AD562" s="3">
        <f t="shared" si="78"/>
        <v>15.617049999999999</v>
      </c>
      <c r="AE562" s="7">
        <v>42705</v>
      </c>
      <c r="AF562">
        <v>118</v>
      </c>
      <c r="AG562" s="12"/>
      <c r="AH562" s="3">
        <f t="shared" si="79"/>
        <v>190.57</v>
      </c>
    </row>
    <row r="563" spans="2:34" x14ac:dyDescent="0.35">
      <c r="B563">
        <f t="shared" si="80"/>
        <v>2016</v>
      </c>
      <c r="C563" s="7">
        <v>42492</v>
      </c>
      <c r="D563">
        <v>34.6</v>
      </c>
      <c r="E563" s="12">
        <v>0.02</v>
      </c>
      <c r="F563" s="3">
        <f t="shared" si="72"/>
        <v>34.073200000000007</v>
      </c>
      <c r="G563" s="7">
        <v>42523</v>
      </c>
      <c r="H563">
        <v>16.3</v>
      </c>
      <c r="I563" s="12">
        <v>0</v>
      </c>
      <c r="J563" s="3">
        <f t="shared" si="73"/>
        <v>3.9631000000000007</v>
      </c>
      <c r="K563" s="7">
        <v>42553</v>
      </c>
      <c r="L563">
        <v>17.5</v>
      </c>
      <c r="M563" s="12">
        <v>0</v>
      </c>
      <c r="N563" s="3">
        <f t="shared" si="74"/>
        <v>4.3575000000000017</v>
      </c>
      <c r="O563" s="7">
        <v>42584</v>
      </c>
      <c r="P563">
        <v>5.54</v>
      </c>
      <c r="Q563" s="12">
        <v>0</v>
      </c>
      <c r="R563" s="3">
        <f t="shared" si="75"/>
        <v>-10.049020000000002</v>
      </c>
      <c r="S563" s="7">
        <v>42615</v>
      </c>
      <c r="T563">
        <v>2.66</v>
      </c>
      <c r="U563" s="12">
        <v>0</v>
      </c>
      <c r="V563" s="3">
        <f t="shared" si="76"/>
        <v>-9.0075800000000008</v>
      </c>
      <c r="W563" s="7">
        <v>42645</v>
      </c>
      <c r="X563">
        <v>2.27</v>
      </c>
      <c r="Y563" s="12">
        <v>0</v>
      </c>
      <c r="Z563" s="3">
        <f t="shared" si="77"/>
        <v>-3.7880099999999999</v>
      </c>
      <c r="AA563" s="7">
        <v>42676</v>
      </c>
      <c r="AB563">
        <v>8.52</v>
      </c>
      <c r="AC563" s="12"/>
      <c r="AD563" s="3">
        <f t="shared" si="78"/>
        <v>13.759799999999998</v>
      </c>
      <c r="AE563" s="7">
        <v>42706</v>
      </c>
      <c r="AF563">
        <v>135</v>
      </c>
      <c r="AG563" s="12"/>
      <c r="AH563" s="3">
        <f t="shared" si="79"/>
        <v>218.02500000000001</v>
      </c>
    </row>
    <row r="564" spans="2:34" x14ac:dyDescent="0.35">
      <c r="B564">
        <f t="shared" si="80"/>
        <v>2016</v>
      </c>
      <c r="C564" s="7">
        <v>42493</v>
      </c>
      <c r="D564">
        <v>43.1</v>
      </c>
      <c r="E564" s="12">
        <v>0.53</v>
      </c>
      <c r="F564" s="3">
        <f t="shared" si="72"/>
        <v>117.2542</v>
      </c>
      <c r="G564" s="7">
        <v>42524</v>
      </c>
      <c r="H564">
        <v>15.3</v>
      </c>
      <c r="I564" s="12">
        <v>0.09</v>
      </c>
      <c r="J564" s="3">
        <f t="shared" si="73"/>
        <v>15.049599999999998</v>
      </c>
      <c r="K564" s="7">
        <v>42554</v>
      </c>
      <c r="L564">
        <v>13.9</v>
      </c>
      <c r="M564" s="12">
        <v>0</v>
      </c>
      <c r="N564" s="3">
        <f t="shared" si="74"/>
        <v>-0.81569999999999965</v>
      </c>
      <c r="O564" s="7">
        <v>42585</v>
      </c>
      <c r="P564">
        <v>4.8499999999999996</v>
      </c>
      <c r="Q564" s="12">
        <v>0</v>
      </c>
      <c r="R564" s="3">
        <f t="shared" si="75"/>
        <v>-11.040550000000001</v>
      </c>
      <c r="S564" s="7">
        <v>42616</v>
      </c>
      <c r="T564">
        <v>2.66</v>
      </c>
      <c r="U564" s="12">
        <v>0</v>
      </c>
      <c r="V564" s="3">
        <f t="shared" si="76"/>
        <v>-9.0075800000000008</v>
      </c>
      <c r="W564" s="7">
        <v>42646</v>
      </c>
      <c r="X564">
        <v>2.36</v>
      </c>
      <c r="Y564" s="12">
        <v>0.21</v>
      </c>
      <c r="Z564" s="3">
        <f t="shared" si="77"/>
        <v>25.562819999999995</v>
      </c>
      <c r="AA564" s="7">
        <v>42677</v>
      </c>
      <c r="AB564">
        <v>8.44</v>
      </c>
      <c r="AC564" s="12"/>
      <c r="AD564" s="3">
        <f t="shared" si="78"/>
        <v>13.630599999999999</v>
      </c>
      <c r="AE564" s="7">
        <v>42707</v>
      </c>
      <c r="AF564">
        <v>109</v>
      </c>
      <c r="AG564" s="12"/>
      <c r="AH564" s="3">
        <f t="shared" si="79"/>
        <v>176.035</v>
      </c>
    </row>
    <row r="565" spans="2:34" x14ac:dyDescent="0.35">
      <c r="B565">
        <f t="shared" si="80"/>
        <v>2016</v>
      </c>
      <c r="C565" s="7">
        <v>42494</v>
      </c>
      <c r="D565">
        <v>41.5</v>
      </c>
      <c r="E565" s="12">
        <v>0</v>
      </c>
      <c r="F565" s="3">
        <f t="shared" si="72"/>
        <v>41.205500000000001</v>
      </c>
      <c r="G565" s="7">
        <v>42525</v>
      </c>
      <c r="H565">
        <v>15.4</v>
      </c>
      <c r="I565" s="12">
        <v>0</v>
      </c>
      <c r="J565" s="3">
        <f t="shared" si="73"/>
        <v>2.6698000000000022</v>
      </c>
      <c r="K565" s="7">
        <v>42555</v>
      </c>
      <c r="L565">
        <v>11</v>
      </c>
      <c r="M565" s="12">
        <v>0</v>
      </c>
      <c r="N565" s="3">
        <f t="shared" si="74"/>
        <v>-4.9829999999999988</v>
      </c>
      <c r="O565" s="7">
        <v>42586</v>
      </c>
      <c r="P565">
        <v>4.34</v>
      </c>
      <c r="Q565" s="12">
        <v>0</v>
      </c>
      <c r="R565" s="3">
        <f t="shared" si="75"/>
        <v>-11.773420000000002</v>
      </c>
      <c r="S565" s="7">
        <v>42617</v>
      </c>
      <c r="T565">
        <v>2.65</v>
      </c>
      <c r="U565" s="12">
        <v>0</v>
      </c>
      <c r="V565" s="3">
        <f t="shared" si="76"/>
        <v>-9.0219500000000004</v>
      </c>
      <c r="W565" s="7">
        <v>42647</v>
      </c>
      <c r="X565">
        <v>2.15</v>
      </c>
      <c r="Y565" s="12">
        <v>0</v>
      </c>
      <c r="Z565" s="3">
        <f t="shared" si="77"/>
        <v>-3.9604499999999998</v>
      </c>
      <c r="AA565" s="7">
        <v>42678</v>
      </c>
      <c r="AB565">
        <v>9.8000000000000007</v>
      </c>
      <c r="AC565" s="12"/>
      <c r="AD565" s="3">
        <f t="shared" si="78"/>
        <v>15.827000000000002</v>
      </c>
      <c r="AE565" s="7">
        <v>42708</v>
      </c>
      <c r="AF565">
        <v>81</v>
      </c>
      <c r="AG565" s="12"/>
      <c r="AH565" s="3">
        <f t="shared" si="79"/>
        <v>130.815</v>
      </c>
    </row>
    <row r="566" spans="2:34" x14ac:dyDescent="0.35">
      <c r="B566">
        <f t="shared" si="80"/>
        <v>2016</v>
      </c>
      <c r="C566" s="7">
        <v>42495</v>
      </c>
      <c r="D566">
        <v>50.3</v>
      </c>
      <c r="E566" s="12">
        <v>0.28999999999999998</v>
      </c>
      <c r="F566" s="3">
        <f t="shared" si="72"/>
        <v>94.204599999999999</v>
      </c>
      <c r="G566" s="7">
        <v>42526</v>
      </c>
      <c r="H566">
        <v>14.5</v>
      </c>
      <c r="I566" s="12">
        <v>0</v>
      </c>
      <c r="J566" s="3">
        <f t="shared" si="73"/>
        <v>1.3765000000000001</v>
      </c>
      <c r="K566" s="7">
        <v>42556</v>
      </c>
      <c r="L566">
        <v>9.25</v>
      </c>
      <c r="M566" s="12">
        <v>0</v>
      </c>
      <c r="N566" s="3">
        <f t="shared" si="74"/>
        <v>-7.4977499999999981</v>
      </c>
      <c r="O566" s="7">
        <v>42587</v>
      </c>
      <c r="P566">
        <v>3.86</v>
      </c>
      <c r="Q566" s="12">
        <v>0</v>
      </c>
      <c r="R566" s="3">
        <f t="shared" si="75"/>
        <v>-12.463180000000001</v>
      </c>
      <c r="S566" s="7">
        <v>42618</v>
      </c>
      <c r="T566">
        <v>2.6</v>
      </c>
      <c r="U566" s="12">
        <v>0</v>
      </c>
      <c r="V566" s="3">
        <f t="shared" si="76"/>
        <v>-9.0937999999999999</v>
      </c>
      <c r="W566" s="7">
        <v>42648</v>
      </c>
      <c r="X566">
        <v>2.1</v>
      </c>
      <c r="Y566" s="12">
        <v>0</v>
      </c>
      <c r="Z566" s="3">
        <f t="shared" si="77"/>
        <v>-4.0322999999999993</v>
      </c>
      <c r="AA566" s="7">
        <v>42679</v>
      </c>
      <c r="AB566">
        <v>8.39</v>
      </c>
      <c r="AC566" s="12"/>
      <c r="AD566" s="3">
        <f t="shared" si="78"/>
        <v>13.549850000000001</v>
      </c>
      <c r="AE566" s="7">
        <v>42709</v>
      </c>
      <c r="AF566">
        <v>59.7</v>
      </c>
      <c r="AG566" s="12"/>
      <c r="AH566" s="3">
        <f t="shared" si="79"/>
        <v>96.415500000000009</v>
      </c>
    </row>
    <row r="567" spans="2:34" x14ac:dyDescent="0.35">
      <c r="B567">
        <f t="shared" si="80"/>
        <v>2016</v>
      </c>
      <c r="C567" s="7">
        <v>42496</v>
      </c>
      <c r="D567">
        <v>64.2</v>
      </c>
      <c r="E567" s="12">
        <v>0.43</v>
      </c>
      <c r="F567" s="3">
        <f t="shared" si="72"/>
        <v>133.65989999999999</v>
      </c>
      <c r="G567" s="7">
        <v>42527</v>
      </c>
      <c r="H567">
        <v>27.1</v>
      </c>
      <c r="I567" s="12">
        <v>0.98</v>
      </c>
      <c r="J567" s="3">
        <f t="shared" si="73"/>
        <v>155.84969999999998</v>
      </c>
      <c r="K567" s="7">
        <v>42557</v>
      </c>
      <c r="L567">
        <v>7.82</v>
      </c>
      <c r="M567" s="12">
        <v>0</v>
      </c>
      <c r="N567" s="3">
        <f t="shared" si="74"/>
        <v>-9.5526599999999977</v>
      </c>
      <c r="O567" s="7">
        <v>42588</v>
      </c>
      <c r="P567">
        <v>3.72</v>
      </c>
      <c r="Q567" s="12">
        <v>0</v>
      </c>
      <c r="R567" s="3">
        <f t="shared" si="75"/>
        <v>-12.664360000000002</v>
      </c>
      <c r="S567" s="7">
        <v>42619</v>
      </c>
      <c r="T567">
        <v>2.72</v>
      </c>
      <c r="U567" s="12">
        <v>0</v>
      </c>
      <c r="V567" s="3">
        <f t="shared" si="76"/>
        <v>-8.92136</v>
      </c>
      <c r="W567" s="7">
        <v>42649</v>
      </c>
      <c r="X567">
        <v>2.13</v>
      </c>
      <c r="Y567" s="12">
        <v>0</v>
      </c>
      <c r="Z567" s="3">
        <f t="shared" si="77"/>
        <v>-3.9891899999999998</v>
      </c>
      <c r="AA567" s="7">
        <v>42680</v>
      </c>
      <c r="AB567">
        <v>7.71</v>
      </c>
      <c r="AC567" s="12"/>
      <c r="AD567" s="3">
        <f t="shared" si="78"/>
        <v>12.451649999999999</v>
      </c>
      <c r="AE567" s="7">
        <v>42710</v>
      </c>
      <c r="AF567">
        <v>49.1</v>
      </c>
      <c r="AG567" s="12"/>
      <c r="AH567" s="3">
        <f t="shared" si="79"/>
        <v>79.296500000000009</v>
      </c>
    </row>
    <row r="568" spans="2:34" x14ac:dyDescent="0.35">
      <c r="B568">
        <f t="shared" si="80"/>
        <v>2016</v>
      </c>
      <c r="C568" s="7">
        <v>42497</v>
      </c>
      <c r="D568">
        <v>63.3</v>
      </c>
      <c r="E568" s="12">
        <v>0</v>
      </c>
      <c r="F568" s="3">
        <f t="shared" si="72"/>
        <v>72.532099999999986</v>
      </c>
      <c r="G568" s="7">
        <v>42528</v>
      </c>
      <c r="H568">
        <v>26.7</v>
      </c>
      <c r="I568" s="12">
        <v>0.08</v>
      </c>
      <c r="J568" s="3">
        <f t="shared" si="73"/>
        <v>30.039899999999996</v>
      </c>
      <c r="K568" s="7">
        <v>42558</v>
      </c>
      <c r="L568">
        <v>7.65</v>
      </c>
      <c r="M568" s="12">
        <v>0.11</v>
      </c>
      <c r="N568" s="3">
        <f t="shared" si="74"/>
        <v>5.5095500000000026</v>
      </c>
      <c r="O568" s="7">
        <v>42589</v>
      </c>
      <c r="P568">
        <v>3.67</v>
      </c>
      <c r="Q568" s="12">
        <v>0.04</v>
      </c>
      <c r="R568" s="3">
        <f t="shared" si="75"/>
        <v>-7.1702100000000017</v>
      </c>
      <c r="S568" s="7">
        <v>42620</v>
      </c>
      <c r="T568">
        <v>2.93</v>
      </c>
      <c r="U568" s="12">
        <v>0</v>
      </c>
      <c r="V568" s="3">
        <f t="shared" si="76"/>
        <v>-8.6195899999999988</v>
      </c>
      <c r="W568" s="7">
        <v>42650</v>
      </c>
      <c r="X568">
        <v>2.2000000000000002</v>
      </c>
      <c r="Y568" s="12">
        <v>0</v>
      </c>
      <c r="Z568" s="3">
        <f t="shared" si="77"/>
        <v>-3.8885999999999994</v>
      </c>
      <c r="AA568" s="7">
        <v>42681</v>
      </c>
      <c r="AB568">
        <v>6.86</v>
      </c>
      <c r="AC568" s="12"/>
      <c r="AD568" s="3">
        <f t="shared" si="78"/>
        <v>11.078900000000001</v>
      </c>
      <c r="AE568" s="7">
        <v>42711</v>
      </c>
      <c r="AF568">
        <v>40.700000000000003</v>
      </c>
      <c r="AG568" s="12"/>
      <c r="AH568" s="3">
        <f t="shared" si="79"/>
        <v>65.730500000000006</v>
      </c>
    </row>
    <row r="569" spans="2:34" x14ac:dyDescent="0.35">
      <c r="B569">
        <f t="shared" si="80"/>
        <v>2016</v>
      </c>
      <c r="C569" s="7">
        <v>42498</v>
      </c>
      <c r="D569">
        <v>74.400000000000006</v>
      </c>
      <c r="E569" s="12">
        <v>0.28000000000000003</v>
      </c>
      <c r="F569" s="3">
        <f t="shared" si="72"/>
        <v>127.44480000000003</v>
      </c>
      <c r="G569" s="7">
        <v>42529</v>
      </c>
      <c r="H569">
        <v>27.3</v>
      </c>
      <c r="I569" s="12">
        <v>0.3</v>
      </c>
      <c r="J569" s="3">
        <f t="shared" si="73"/>
        <v>61.515099999999997</v>
      </c>
      <c r="K569" s="7">
        <v>42559</v>
      </c>
      <c r="L569">
        <v>8.41</v>
      </c>
      <c r="M569" s="12">
        <v>0.01</v>
      </c>
      <c r="N569" s="3">
        <f t="shared" si="74"/>
        <v>-7.3133299999999979</v>
      </c>
      <c r="O569" s="7">
        <v>42590</v>
      </c>
      <c r="P569">
        <v>3.52</v>
      </c>
      <c r="Q569" s="12">
        <v>0</v>
      </c>
      <c r="R569" s="3">
        <f t="shared" si="75"/>
        <v>-12.95176</v>
      </c>
      <c r="S569" s="7">
        <v>42621</v>
      </c>
      <c r="T569">
        <v>2.94</v>
      </c>
      <c r="U569" s="12">
        <v>0</v>
      </c>
      <c r="V569" s="3">
        <f t="shared" si="76"/>
        <v>-8.6052199999999992</v>
      </c>
      <c r="W569" s="7">
        <v>42651</v>
      </c>
      <c r="X569">
        <v>2.08</v>
      </c>
      <c r="Y569" s="12">
        <v>0</v>
      </c>
      <c r="Z569" s="3">
        <f t="shared" si="77"/>
        <v>-4.0610400000000002</v>
      </c>
      <c r="AA569" s="7">
        <v>42682</v>
      </c>
      <c r="AB569">
        <v>6.33</v>
      </c>
      <c r="AC569" s="12"/>
      <c r="AD569" s="3">
        <f t="shared" si="78"/>
        <v>10.222950000000001</v>
      </c>
      <c r="AE569" s="7">
        <v>42712</v>
      </c>
      <c r="AF569">
        <v>35.9</v>
      </c>
      <c r="AG569" s="12"/>
      <c r="AH569" s="3">
        <f t="shared" si="79"/>
        <v>57.978499999999997</v>
      </c>
    </row>
    <row r="570" spans="2:34" x14ac:dyDescent="0.35">
      <c r="B570">
        <f t="shared" si="80"/>
        <v>2016</v>
      </c>
      <c r="C570" s="7">
        <v>42499</v>
      </c>
      <c r="D570">
        <v>82.9</v>
      </c>
      <c r="E570" s="12">
        <v>0.31</v>
      </c>
      <c r="F570" s="3">
        <f t="shared" si="72"/>
        <v>143.8338</v>
      </c>
      <c r="G570" s="7">
        <v>42530</v>
      </c>
      <c r="H570">
        <v>24.1</v>
      </c>
      <c r="I570" s="12">
        <v>0</v>
      </c>
      <c r="J570" s="3">
        <f t="shared" si="73"/>
        <v>15.171700000000001</v>
      </c>
      <c r="K570" s="7">
        <v>42560</v>
      </c>
      <c r="L570">
        <v>8.1</v>
      </c>
      <c r="M570" s="12">
        <v>0.21</v>
      </c>
      <c r="N570" s="3">
        <f t="shared" si="74"/>
        <v>20.071199999999997</v>
      </c>
      <c r="O570" s="7">
        <v>42591</v>
      </c>
      <c r="P570">
        <v>3.1</v>
      </c>
      <c r="Q570" s="12">
        <v>0</v>
      </c>
      <c r="R570" s="3">
        <f t="shared" si="75"/>
        <v>-13.555300000000003</v>
      </c>
      <c r="S570" s="7">
        <v>42622</v>
      </c>
      <c r="T570">
        <v>2.92</v>
      </c>
      <c r="U570" s="12">
        <v>0</v>
      </c>
      <c r="V570" s="3">
        <f t="shared" si="76"/>
        <v>-8.6339600000000001</v>
      </c>
      <c r="W570" s="7">
        <v>42652</v>
      </c>
      <c r="X570">
        <v>2.36</v>
      </c>
      <c r="Y570" s="12">
        <v>0.15</v>
      </c>
      <c r="Z570" s="3">
        <f t="shared" si="77"/>
        <v>17.213819999999998</v>
      </c>
      <c r="AA570" s="7">
        <v>42683</v>
      </c>
      <c r="AB570">
        <v>5.83</v>
      </c>
      <c r="AC570" s="12"/>
      <c r="AD570" s="3">
        <f t="shared" si="78"/>
        <v>9.4154499999999999</v>
      </c>
      <c r="AE570" s="7">
        <v>42713</v>
      </c>
      <c r="AF570">
        <v>32.9</v>
      </c>
      <c r="AG570" s="12"/>
      <c r="AH570" s="3">
        <f t="shared" si="79"/>
        <v>53.133499999999998</v>
      </c>
    </row>
    <row r="571" spans="2:34" x14ac:dyDescent="0.35">
      <c r="B571">
        <f t="shared" si="80"/>
        <v>2016</v>
      </c>
      <c r="C571" s="7">
        <v>42500</v>
      </c>
      <c r="D571">
        <v>72.5</v>
      </c>
      <c r="E571" s="12">
        <v>0</v>
      </c>
      <c r="F571" s="3">
        <f t="shared" si="72"/>
        <v>85.752499999999998</v>
      </c>
      <c r="G571" s="7">
        <v>42531</v>
      </c>
      <c r="H571">
        <v>22.4</v>
      </c>
      <c r="I571" s="12">
        <v>0</v>
      </c>
      <c r="J571" s="3">
        <f t="shared" si="73"/>
        <v>12.7288</v>
      </c>
      <c r="K571" s="7">
        <v>42561</v>
      </c>
      <c r="L571">
        <v>9.16</v>
      </c>
      <c r="M571" s="12">
        <v>0</v>
      </c>
      <c r="N571" s="3">
        <f t="shared" si="74"/>
        <v>-7.6270799999999976</v>
      </c>
      <c r="O571" s="7">
        <v>42592</v>
      </c>
      <c r="P571">
        <v>2.97</v>
      </c>
      <c r="Q571" s="12">
        <v>0.1</v>
      </c>
      <c r="R571" s="3">
        <f t="shared" si="75"/>
        <v>0.17288999999999888</v>
      </c>
      <c r="S571" s="7">
        <v>42623</v>
      </c>
      <c r="T571">
        <v>2.77</v>
      </c>
      <c r="U571" s="12">
        <v>0</v>
      </c>
      <c r="V571" s="3">
        <f t="shared" si="76"/>
        <v>-8.8495100000000004</v>
      </c>
      <c r="W571" s="7">
        <v>42653</v>
      </c>
      <c r="X571">
        <v>9.06</v>
      </c>
      <c r="Y571" s="12">
        <v>0.94</v>
      </c>
      <c r="Z571" s="3">
        <f t="shared" si="77"/>
        <v>136.77021999999999</v>
      </c>
      <c r="AA571" s="7">
        <v>42684</v>
      </c>
      <c r="AB571">
        <v>5.63</v>
      </c>
      <c r="AC571" s="12"/>
      <c r="AD571" s="3">
        <f t="shared" si="78"/>
        <v>9.0924499999999995</v>
      </c>
      <c r="AE571" s="7">
        <v>42714</v>
      </c>
      <c r="AF571">
        <v>29.6</v>
      </c>
      <c r="AG571" s="12"/>
      <c r="AH571" s="3">
        <f t="shared" si="79"/>
        <v>47.804000000000002</v>
      </c>
    </row>
    <row r="572" spans="2:34" x14ac:dyDescent="0.35">
      <c r="B572">
        <f t="shared" si="80"/>
        <v>2016</v>
      </c>
      <c r="C572" s="7">
        <v>42501</v>
      </c>
      <c r="D572">
        <v>60.4</v>
      </c>
      <c r="E572" s="12">
        <v>0</v>
      </c>
      <c r="F572" s="3">
        <f t="shared" si="72"/>
        <v>68.364800000000002</v>
      </c>
      <c r="G572" s="7">
        <v>42532</v>
      </c>
      <c r="H572">
        <v>19.8</v>
      </c>
      <c r="I572" s="12">
        <v>0</v>
      </c>
      <c r="J572" s="3">
        <f t="shared" si="73"/>
        <v>8.992600000000003</v>
      </c>
      <c r="K572" s="7">
        <v>42562</v>
      </c>
      <c r="L572">
        <v>10.8</v>
      </c>
      <c r="M572" s="12">
        <v>0.56000000000000005</v>
      </c>
      <c r="N572" s="3">
        <f t="shared" si="74"/>
        <v>72.653600000000012</v>
      </c>
      <c r="O572" s="7">
        <v>42593</v>
      </c>
      <c r="P572">
        <v>3.16</v>
      </c>
      <c r="Q572" s="12">
        <v>0.01</v>
      </c>
      <c r="R572" s="3">
        <f t="shared" si="75"/>
        <v>-12.077580000000001</v>
      </c>
      <c r="S572" s="7">
        <v>42624</v>
      </c>
      <c r="T572">
        <v>2.81</v>
      </c>
      <c r="U572" s="12">
        <v>0</v>
      </c>
      <c r="V572" s="3">
        <f t="shared" si="76"/>
        <v>-8.7920300000000005</v>
      </c>
      <c r="W572" s="7">
        <v>42654</v>
      </c>
      <c r="X572">
        <v>4.82</v>
      </c>
      <c r="Y572" s="12">
        <v>0</v>
      </c>
      <c r="Z572" s="3">
        <f t="shared" si="77"/>
        <v>-0.12365999999999921</v>
      </c>
      <c r="AA572" s="7">
        <v>42685</v>
      </c>
      <c r="AB572">
        <v>5.19</v>
      </c>
      <c r="AC572" s="12"/>
      <c r="AD572" s="3">
        <f t="shared" si="78"/>
        <v>8.38185</v>
      </c>
      <c r="AE572" s="7">
        <v>42715</v>
      </c>
      <c r="AF572">
        <v>26.9</v>
      </c>
      <c r="AG572" s="12"/>
      <c r="AH572" s="3">
        <f t="shared" si="79"/>
        <v>43.4435</v>
      </c>
    </row>
    <row r="573" spans="2:34" x14ac:dyDescent="0.35">
      <c r="B573">
        <f t="shared" si="80"/>
        <v>2016</v>
      </c>
      <c r="C573" s="7">
        <v>42502</v>
      </c>
      <c r="D573">
        <v>49.5</v>
      </c>
      <c r="E573" s="12">
        <v>0</v>
      </c>
      <c r="F573" s="3">
        <f t="shared" si="72"/>
        <v>52.701500000000003</v>
      </c>
      <c r="G573" s="7">
        <v>42533</v>
      </c>
      <c r="H573">
        <v>18.8</v>
      </c>
      <c r="I573" s="12">
        <v>0</v>
      </c>
      <c r="J573" s="3">
        <f t="shared" si="73"/>
        <v>7.5556000000000019</v>
      </c>
      <c r="K573" s="7">
        <v>42563</v>
      </c>
      <c r="L573">
        <v>8.98</v>
      </c>
      <c r="M573" s="12">
        <v>0</v>
      </c>
      <c r="N573" s="3">
        <f t="shared" si="74"/>
        <v>-7.8857399999999984</v>
      </c>
      <c r="O573" s="7">
        <v>42594</v>
      </c>
      <c r="P573">
        <v>3.16</v>
      </c>
      <c r="Q573" s="12">
        <v>0</v>
      </c>
      <c r="R573" s="3">
        <f t="shared" si="75"/>
        <v>-13.469080000000002</v>
      </c>
      <c r="S573" s="7">
        <v>42625</v>
      </c>
      <c r="T573">
        <v>2.5299999999999998</v>
      </c>
      <c r="U573" s="12">
        <v>0</v>
      </c>
      <c r="V573" s="3">
        <f t="shared" si="76"/>
        <v>-9.1943900000000003</v>
      </c>
      <c r="W573" s="7">
        <v>42655</v>
      </c>
      <c r="X573">
        <v>3.23</v>
      </c>
      <c r="Y573" s="12">
        <v>0</v>
      </c>
      <c r="Z573" s="3">
        <f t="shared" si="77"/>
        <v>-2.4084899999999996</v>
      </c>
      <c r="AA573" s="7">
        <v>42686</v>
      </c>
      <c r="AB573">
        <v>5.19</v>
      </c>
      <c r="AC573" s="12"/>
      <c r="AD573" s="3">
        <f t="shared" si="78"/>
        <v>8.38185</v>
      </c>
      <c r="AE573" s="7">
        <v>42716</v>
      </c>
      <c r="AF573">
        <v>25.1</v>
      </c>
      <c r="AG573" s="12"/>
      <c r="AH573" s="3">
        <f t="shared" si="79"/>
        <v>40.536500000000004</v>
      </c>
    </row>
    <row r="574" spans="2:34" x14ac:dyDescent="0.35">
      <c r="B574">
        <f t="shared" si="80"/>
        <v>2016</v>
      </c>
      <c r="C574" s="7">
        <v>42503</v>
      </c>
      <c r="D574">
        <v>42.2</v>
      </c>
      <c r="E574" s="12">
        <v>0</v>
      </c>
      <c r="F574" s="3">
        <f t="shared" si="72"/>
        <v>42.211400000000005</v>
      </c>
      <c r="G574" s="7">
        <v>42534</v>
      </c>
      <c r="H574">
        <v>21.7</v>
      </c>
      <c r="I574" s="12">
        <v>0.77</v>
      </c>
      <c r="J574" s="3">
        <f t="shared" si="73"/>
        <v>118.86839999999999</v>
      </c>
      <c r="K574" s="7">
        <v>42564</v>
      </c>
      <c r="L574">
        <v>8.1300000000000008</v>
      </c>
      <c r="M574" s="12">
        <v>0</v>
      </c>
      <c r="N574" s="3">
        <f t="shared" si="74"/>
        <v>-9.1071899999999975</v>
      </c>
      <c r="O574" s="7">
        <v>42595</v>
      </c>
      <c r="P574">
        <v>3.27</v>
      </c>
      <c r="Q574" s="12">
        <v>0.11</v>
      </c>
      <c r="R574" s="3">
        <f t="shared" si="75"/>
        <v>1.9954900000000002</v>
      </c>
      <c r="S574" s="7">
        <v>42626</v>
      </c>
      <c r="T574">
        <v>2.5</v>
      </c>
      <c r="U574" s="12">
        <v>0</v>
      </c>
      <c r="V574" s="3">
        <f t="shared" si="76"/>
        <v>-9.2375000000000007</v>
      </c>
      <c r="W574" s="7">
        <v>42656</v>
      </c>
      <c r="X574">
        <v>2.79</v>
      </c>
      <c r="Y574" s="12">
        <v>0</v>
      </c>
      <c r="Z574" s="3">
        <f t="shared" si="77"/>
        <v>-3.0407699999999993</v>
      </c>
      <c r="AA574" s="7">
        <v>42687</v>
      </c>
      <c r="AB574">
        <v>4.57</v>
      </c>
      <c r="AC574" s="12"/>
      <c r="AD574" s="3">
        <f t="shared" si="78"/>
        <v>7.3805500000000004</v>
      </c>
      <c r="AE574" s="7">
        <v>42717</v>
      </c>
      <c r="AF574">
        <v>23.9</v>
      </c>
      <c r="AG574" s="12"/>
      <c r="AH574" s="3">
        <f t="shared" si="79"/>
        <v>38.598499999999994</v>
      </c>
    </row>
    <row r="575" spans="2:34" x14ac:dyDescent="0.35">
      <c r="B575">
        <f t="shared" si="80"/>
        <v>2016</v>
      </c>
      <c r="C575" s="7">
        <v>42504</v>
      </c>
      <c r="D575">
        <v>45.7</v>
      </c>
      <c r="E575" s="12">
        <v>0.27</v>
      </c>
      <c r="F575" s="3">
        <f t="shared" si="72"/>
        <v>84.811400000000006</v>
      </c>
      <c r="G575" s="7">
        <v>42535</v>
      </c>
      <c r="H575">
        <v>20.5</v>
      </c>
      <c r="I575" s="12">
        <v>0.03</v>
      </c>
      <c r="J575" s="3">
        <f t="shared" si="73"/>
        <v>14.173</v>
      </c>
      <c r="K575" s="7">
        <v>42565</v>
      </c>
      <c r="L575">
        <v>10.6</v>
      </c>
      <c r="M575" s="12">
        <v>0</v>
      </c>
      <c r="N575" s="3">
        <f t="shared" si="74"/>
        <v>-5.5577999999999985</v>
      </c>
      <c r="O575" s="7">
        <v>42596</v>
      </c>
      <c r="P575">
        <v>3.92</v>
      </c>
      <c r="Q575" s="12">
        <v>0.06</v>
      </c>
      <c r="R575" s="3">
        <f t="shared" si="75"/>
        <v>-4.0279600000000002</v>
      </c>
      <c r="S575" s="7">
        <v>42627</v>
      </c>
      <c r="T575">
        <v>2.93</v>
      </c>
      <c r="U575" s="12">
        <v>0.13</v>
      </c>
      <c r="V575" s="3">
        <f t="shared" si="76"/>
        <v>9.4699100000000023</v>
      </c>
      <c r="W575" s="7">
        <v>42657</v>
      </c>
      <c r="X575">
        <v>2.72</v>
      </c>
      <c r="Y575" s="12">
        <v>0.08</v>
      </c>
      <c r="Z575" s="3">
        <f t="shared" si="77"/>
        <v>7.9906400000000009</v>
      </c>
      <c r="AA575" s="7">
        <v>42688</v>
      </c>
      <c r="AB575">
        <v>4.58</v>
      </c>
      <c r="AC575" s="12"/>
      <c r="AD575" s="3">
        <f t="shared" si="78"/>
        <v>7.3967000000000001</v>
      </c>
      <c r="AE575" s="7">
        <v>42718</v>
      </c>
      <c r="AF575">
        <v>23.2</v>
      </c>
      <c r="AG575" s="12"/>
      <c r="AH575" s="3">
        <f t="shared" si="79"/>
        <v>37.467999999999996</v>
      </c>
    </row>
    <row r="576" spans="2:34" x14ac:dyDescent="0.35">
      <c r="B576">
        <f t="shared" si="80"/>
        <v>2016</v>
      </c>
      <c r="C576" s="7">
        <v>42505</v>
      </c>
      <c r="D576">
        <v>43.2</v>
      </c>
      <c r="E576" s="12">
        <v>0.03</v>
      </c>
      <c r="F576" s="3">
        <f t="shared" si="72"/>
        <v>47.822900000000011</v>
      </c>
      <c r="G576" s="7">
        <v>42536</v>
      </c>
      <c r="H576">
        <v>19.399999999999999</v>
      </c>
      <c r="I576" s="12">
        <v>0</v>
      </c>
      <c r="J576" s="3">
        <f t="shared" si="73"/>
        <v>8.4177999999999997</v>
      </c>
      <c r="K576" s="7">
        <v>42566</v>
      </c>
      <c r="L576">
        <v>7.78</v>
      </c>
      <c r="M576" s="12">
        <v>0.14000000000000001</v>
      </c>
      <c r="N576" s="3">
        <f t="shared" si="74"/>
        <v>9.870860000000004</v>
      </c>
      <c r="O576" s="7">
        <v>42597</v>
      </c>
      <c r="P576">
        <v>3.9</v>
      </c>
      <c r="Q576" s="12">
        <v>0</v>
      </c>
      <c r="R576" s="3">
        <f t="shared" si="75"/>
        <v>-12.405700000000001</v>
      </c>
      <c r="S576" s="7">
        <v>42628</v>
      </c>
      <c r="T576">
        <v>2.73</v>
      </c>
      <c r="U576" s="12">
        <v>0.11</v>
      </c>
      <c r="V576" s="3">
        <f t="shared" si="76"/>
        <v>6.3995100000000011</v>
      </c>
      <c r="W576" s="7">
        <v>42658</v>
      </c>
      <c r="X576">
        <v>2.88</v>
      </c>
      <c r="Y576" s="12">
        <v>0</v>
      </c>
      <c r="Z576" s="3">
        <f t="shared" si="77"/>
        <v>-2.9114399999999998</v>
      </c>
      <c r="AA576" s="7">
        <v>42689</v>
      </c>
      <c r="AB576">
        <v>4.3899999999999997</v>
      </c>
      <c r="AC576" s="12"/>
      <c r="AD576" s="3">
        <f t="shared" si="78"/>
        <v>7.0898499999999993</v>
      </c>
      <c r="AE576" s="7">
        <v>42719</v>
      </c>
      <c r="AF576">
        <v>22.6</v>
      </c>
      <c r="AG576" s="12"/>
      <c r="AH576" s="3">
        <f t="shared" si="79"/>
        <v>36.499000000000002</v>
      </c>
    </row>
    <row r="577" spans="2:34" x14ac:dyDescent="0.35">
      <c r="B577">
        <f t="shared" si="80"/>
        <v>2016</v>
      </c>
      <c r="C577" s="7">
        <v>42506</v>
      </c>
      <c r="D577">
        <v>40.9</v>
      </c>
      <c r="E577" s="12">
        <v>0</v>
      </c>
      <c r="F577" s="3">
        <f t="shared" si="72"/>
        <v>40.343299999999999</v>
      </c>
      <c r="G577" s="7">
        <v>42537</v>
      </c>
      <c r="H577">
        <v>17.3</v>
      </c>
      <c r="I577" s="12">
        <v>0</v>
      </c>
      <c r="J577" s="3">
        <f t="shared" si="73"/>
        <v>5.4001000000000019</v>
      </c>
      <c r="K577" s="7">
        <v>42567</v>
      </c>
      <c r="L577">
        <v>6.79</v>
      </c>
      <c r="M577" s="12">
        <v>0</v>
      </c>
      <c r="N577" s="3">
        <f t="shared" si="74"/>
        <v>-11.032769999999999</v>
      </c>
      <c r="O577" s="7">
        <v>42598</v>
      </c>
      <c r="P577">
        <v>3.69</v>
      </c>
      <c r="Q577" s="12">
        <v>0</v>
      </c>
      <c r="R577" s="3">
        <f t="shared" si="75"/>
        <v>-12.707470000000001</v>
      </c>
      <c r="S577" s="7">
        <v>42629</v>
      </c>
      <c r="T577">
        <v>2.37</v>
      </c>
      <c r="U577" s="12">
        <v>0</v>
      </c>
      <c r="V577" s="3">
        <f t="shared" si="76"/>
        <v>-9.4243100000000002</v>
      </c>
      <c r="W577" s="7">
        <v>42659</v>
      </c>
      <c r="X577">
        <v>2.5</v>
      </c>
      <c r="Y577" s="12">
        <v>0</v>
      </c>
      <c r="Z577" s="3">
        <f t="shared" si="77"/>
        <v>-3.4574999999999996</v>
      </c>
      <c r="AA577" s="7">
        <v>42690</v>
      </c>
      <c r="AB577">
        <v>25.8</v>
      </c>
      <c r="AC577" s="12"/>
      <c r="AD577" s="3">
        <f t="shared" si="78"/>
        <v>41.667000000000002</v>
      </c>
      <c r="AE577" s="7">
        <v>42720</v>
      </c>
      <c r="AF577">
        <v>22.5</v>
      </c>
      <c r="AG577" s="12"/>
      <c r="AH577" s="3">
        <f t="shared" si="79"/>
        <v>36.337499999999999</v>
      </c>
    </row>
    <row r="578" spans="2:34" x14ac:dyDescent="0.35">
      <c r="B578">
        <f t="shared" si="80"/>
        <v>2016</v>
      </c>
      <c r="C578" s="7">
        <v>42507</v>
      </c>
      <c r="D578">
        <v>37.299999999999997</v>
      </c>
      <c r="E578" s="12">
        <v>0</v>
      </c>
      <c r="F578" s="3">
        <f t="shared" si="72"/>
        <v>35.170099999999998</v>
      </c>
      <c r="G578" s="7">
        <v>42538</v>
      </c>
      <c r="H578">
        <v>15.6</v>
      </c>
      <c r="I578" s="12">
        <v>0</v>
      </c>
      <c r="J578" s="3">
        <f t="shared" si="73"/>
        <v>2.9572000000000003</v>
      </c>
      <c r="K578" s="7">
        <v>42568</v>
      </c>
      <c r="L578">
        <v>7.02</v>
      </c>
      <c r="M578" s="12">
        <v>0.33</v>
      </c>
      <c r="N578" s="3">
        <f t="shared" si="74"/>
        <v>35.217240000000004</v>
      </c>
      <c r="O578" s="7">
        <v>42599</v>
      </c>
      <c r="P578">
        <v>6.84</v>
      </c>
      <c r="Q578" s="12">
        <v>0.76</v>
      </c>
      <c r="R578" s="3">
        <f t="shared" si="75"/>
        <v>97.573080000000019</v>
      </c>
      <c r="S578" s="7">
        <v>42630</v>
      </c>
      <c r="T578">
        <v>2.37</v>
      </c>
      <c r="U578" s="12">
        <v>0</v>
      </c>
      <c r="V578" s="3">
        <f t="shared" si="76"/>
        <v>-9.4243100000000002</v>
      </c>
      <c r="W578" s="7">
        <v>42660</v>
      </c>
      <c r="X578">
        <v>2.5</v>
      </c>
      <c r="Y578" s="12">
        <v>0</v>
      </c>
      <c r="Z578" s="3">
        <f t="shared" si="77"/>
        <v>-3.4574999999999996</v>
      </c>
      <c r="AA578" s="7">
        <v>42691</v>
      </c>
      <c r="AB578">
        <v>49.3</v>
      </c>
      <c r="AC578" s="12"/>
      <c r="AD578" s="3">
        <f t="shared" si="78"/>
        <v>79.619499999999988</v>
      </c>
      <c r="AE578" s="7">
        <v>42721</v>
      </c>
      <c r="AF578">
        <v>22.6</v>
      </c>
      <c r="AG578" s="12"/>
      <c r="AH578" s="3">
        <f t="shared" si="79"/>
        <v>36.499000000000002</v>
      </c>
    </row>
    <row r="579" spans="2:34" x14ac:dyDescent="0.35">
      <c r="B579">
        <f t="shared" si="80"/>
        <v>2016</v>
      </c>
      <c r="C579" s="7">
        <v>42508</v>
      </c>
      <c r="D579">
        <v>34.200000000000003</v>
      </c>
      <c r="E579" s="12">
        <v>0</v>
      </c>
      <c r="F579" s="3">
        <f t="shared" si="72"/>
        <v>30.71540000000001</v>
      </c>
      <c r="G579" s="7">
        <v>42539</v>
      </c>
      <c r="H579">
        <v>14.1</v>
      </c>
      <c r="I579" s="12">
        <v>0</v>
      </c>
      <c r="J579" s="3">
        <f t="shared" si="73"/>
        <v>0.8017000000000003</v>
      </c>
      <c r="K579" s="7">
        <v>42569</v>
      </c>
      <c r="L579">
        <v>8.1300000000000008</v>
      </c>
      <c r="M579" s="12">
        <v>0.02</v>
      </c>
      <c r="N579" s="3">
        <f t="shared" si="74"/>
        <v>-6.324189999999998</v>
      </c>
      <c r="O579" s="7">
        <v>42600</v>
      </c>
      <c r="P579">
        <v>5.16</v>
      </c>
      <c r="Q579" s="12">
        <v>0.01</v>
      </c>
      <c r="R579" s="3">
        <f t="shared" si="75"/>
        <v>-9.2035800000000005</v>
      </c>
      <c r="S579" s="7">
        <v>42631</v>
      </c>
      <c r="T579">
        <v>2.97</v>
      </c>
      <c r="U579" s="12">
        <v>0.31</v>
      </c>
      <c r="V579" s="3">
        <f t="shared" si="76"/>
        <v>34.574389999999994</v>
      </c>
      <c r="W579" s="7">
        <v>42661</v>
      </c>
      <c r="X579">
        <v>2.4700000000000002</v>
      </c>
      <c r="Y579" s="12">
        <v>0</v>
      </c>
      <c r="Z579" s="3">
        <f t="shared" si="77"/>
        <v>-3.5006099999999996</v>
      </c>
      <c r="AA579" s="7">
        <v>42692</v>
      </c>
      <c r="AB579">
        <v>46.3</v>
      </c>
      <c r="AC579" s="12"/>
      <c r="AD579" s="3">
        <f t="shared" si="78"/>
        <v>74.774499999999989</v>
      </c>
      <c r="AE579" s="7">
        <v>42722</v>
      </c>
      <c r="AF579">
        <v>30.9</v>
      </c>
      <c r="AG579" s="12"/>
      <c r="AH579" s="3">
        <f t="shared" si="79"/>
        <v>49.903499999999994</v>
      </c>
    </row>
    <row r="580" spans="2:34" x14ac:dyDescent="0.35">
      <c r="B580">
        <f t="shared" si="80"/>
        <v>2016</v>
      </c>
      <c r="C580" s="7">
        <v>42509</v>
      </c>
      <c r="D580">
        <v>31.4</v>
      </c>
      <c r="E580" s="12">
        <v>0</v>
      </c>
      <c r="F580" s="3">
        <f t="shared" ref="F580:F643" si="81">IF(ISBLANK(D580),"",(D580*F$3)+F$2+((E580/12)*GL_sqft)/Day_sec)</f>
        <v>26.691800000000001</v>
      </c>
      <c r="G580" s="7">
        <v>42540</v>
      </c>
      <c r="H580">
        <v>12.7</v>
      </c>
      <c r="I580" s="12">
        <v>0</v>
      </c>
      <c r="J580" s="3">
        <f t="shared" ref="J580:J643" si="82">IF(ISBLANK(H580),"",(H580*J$3)+J$2+((I580/12)*GL_sqft)/Day_sec)</f>
        <v>-1.2101000000000006</v>
      </c>
      <c r="K580" s="7">
        <v>42570</v>
      </c>
      <c r="L580">
        <v>10.199999999999999</v>
      </c>
      <c r="M580" s="12">
        <v>0</v>
      </c>
      <c r="N580" s="3">
        <f t="shared" ref="N580:N643" si="83">IF(ISBLANK(L580),"",(L580*N$3)+N$2+((M580/12)*GL_sqft)/Day_sec)</f>
        <v>-6.1326000000000001</v>
      </c>
      <c r="O580" s="7">
        <v>42601</v>
      </c>
      <c r="P580">
        <v>4.24</v>
      </c>
      <c r="Q580" s="12">
        <v>0</v>
      </c>
      <c r="R580" s="3">
        <f t="shared" ref="R580:R643" si="84">IF(ISBLANK(P580),"",(P580*R$3)+R$2+((Q580/12)*GL_sqft)/Day_sec)</f>
        <v>-11.917120000000001</v>
      </c>
      <c r="S580" s="7">
        <v>42632</v>
      </c>
      <c r="T580">
        <v>2.93</v>
      </c>
      <c r="U580" s="12">
        <v>0.13</v>
      </c>
      <c r="V580" s="3">
        <f t="shared" ref="V580:V643" si="85">IF(ISBLANK(T580),"",(T580*V$3)+V$2+((U580/12)*GL_sqft)/Day_sec)</f>
        <v>9.4699100000000023</v>
      </c>
      <c r="W580" s="7">
        <v>42662</v>
      </c>
      <c r="X580">
        <v>2.5099999999999998</v>
      </c>
      <c r="Y580" s="12">
        <v>0</v>
      </c>
      <c r="Z580" s="3">
        <f t="shared" ref="Z580:Z643" si="86">IF(ISBLANK(X580),"",(X580*Z$3)+Z$2+((Y580/12)*GL_sqft)/Day_sec)</f>
        <v>-3.44313</v>
      </c>
      <c r="AA580" s="7">
        <v>42693</v>
      </c>
      <c r="AB580">
        <v>38.299999999999997</v>
      </c>
      <c r="AC580" s="12"/>
      <c r="AD580" s="3">
        <f t="shared" ref="AD580:AD643" si="87">IF(ISBLANK(AB580),"",(AB580*AD$3)+AD$2+((AC580/12)*GL_sqft)/Day_sec)</f>
        <v>61.854499999999994</v>
      </c>
      <c r="AE580" s="7">
        <v>42723</v>
      </c>
      <c r="AF580">
        <v>47.2</v>
      </c>
      <c r="AG580" s="12"/>
      <c r="AH580" s="3">
        <f t="shared" ref="AH580:AH643" si="88">IF(ISBLANK(AF580),"",(AF580*AH$3)+AH$2+((AG580/12)*GL_sqft)/Day_sec)</f>
        <v>76.228000000000009</v>
      </c>
    </row>
    <row r="581" spans="2:34" x14ac:dyDescent="0.35">
      <c r="B581">
        <f t="shared" ref="B581:B644" si="89">YEAR(O581)</f>
        <v>2016</v>
      </c>
      <c r="C581" s="7">
        <v>42510</v>
      </c>
      <c r="D581">
        <v>29.6</v>
      </c>
      <c r="E581" s="12">
        <v>0</v>
      </c>
      <c r="F581" s="3">
        <f t="shared" si="81"/>
        <v>24.105200000000004</v>
      </c>
      <c r="G581" s="7">
        <v>42541</v>
      </c>
      <c r="H581">
        <v>11.8</v>
      </c>
      <c r="I581" s="12">
        <v>0</v>
      </c>
      <c r="J581" s="3">
        <f t="shared" si="82"/>
        <v>-2.5033999999999992</v>
      </c>
      <c r="K581" s="7">
        <v>42571</v>
      </c>
      <c r="L581">
        <v>8.5399999999999991</v>
      </c>
      <c r="M581" s="12">
        <v>0</v>
      </c>
      <c r="N581" s="3">
        <f t="shared" si="83"/>
        <v>-8.5180199999999999</v>
      </c>
      <c r="O581" s="7">
        <v>42602</v>
      </c>
      <c r="P581">
        <v>3.54</v>
      </c>
      <c r="Q581" s="12">
        <v>0</v>
      </c>
      <c r="R581" s="3">
        <f t="shared" si="84"/>
        <v>-12.923020000000001</v>
      </c>
      <c r="S581" s="7">
        <v>42633</v>
      </c>
      <c r="T581">
        <v>2.94</v>
      </c>
      <c r="U581" s="12">
        <v>0.01</v>
      </c>
      <c r="V581" s="3">
        <f t="shared" si="85"/>
        <v>-7.2137199999999995</v>
      </c>
      <c r="W581" s="7">
        <v>42663</v>
      </c>
      <c r="X581">
        <v>2.46</v>
      </c>
      <c r="Y581" s="12">
        <v>0</v>
      </c>
      <c r="Z581" s="3">
        <f t="shared" si="86"/>
        <v>-3.5149799999999995</v>
      </c>
      <c r="AA581" s="7">
        <v>42694</v>
      </c>
      <c r="AB581">
        <v>31.7</v>
      </c>
      <c r="AC581" s="12"/>
      <c r="AD581" s="3">
        <f t="shared" si="87"/>
        <v>51.195499999999996</v>
      </c>
      <c r="AE581" s="7">
        <v>42724</v>
      </c>
      <c r="AF581">
        <v>48.2</v>
      </c>
      <c r="AG581" s="12"/>
      <c r="AH581" s="3">
        <f t="shared" si="88"/>
        <v>77.843000000000004</v>
      </c>
    </row>
    <row r="582" spans="2:34" x14ac:dyDescent="0.35">
      <c r="B582">
        <f t="shared" si="89"/>
        <v>2016</v>
      </c>
      <c r="C582" s="7">
        <v>42511</v>
      </c>
      <c r="D582">
        <v>26.9</v>
      </c>
      <c r="E582" s="12">
        <v>0</v>
      </c>
      <c r="F582" s="3">
        <f t="shared" si="81"/>
        <v>20.225299999999997</v>
      </c>
      <c r="G582" s="7">
        <v>42542</v>
      </c>
      <c r="H582">
        <v>11.3</v>
      </c>
      <c r="I582" s="12">
        <v>0</v>
      </c>
      <c r="J582" s="3">
        <f t="shared" si="82"/>
        <v>-3.221899999999998</v>
      </c>
      <c r="K582" s="7">
        <v>42572</v>
      </c>
      <c r="L582">
        <v>7.59</v>
      </c>
      <c r="M582" s="12">
        <v>0</v>
      </c>
      <c r="N582" s="3">
        <f t="shared" si="83"/>
        <v>-9.8831699999999998</v>
      </c>
      <c r="O582" s="7">
        <v>42603</v>
      </c>
      <c r="P582">
        <v>3.32</v>
      </c>
      <c r="Q582" s="12">
        <v>0</v>
      </c>
      <c r="R582" s="3">
        <f t="shared" si="84"/>
        <v>-13.239160000000002</v>
      </c>
      <c r="S582" s="7">
        <v>42634</v>
      </c>
      <c r="T582">
        <v>2.72</v>
      </c>
      <c r="U582" s="12">
        <v>0</v>
      </c>
      <c r="V582" s="3">
        <f t="shared" si="85"/>
        <v>-8.92136</v>
      </c>
      <c r="W582" s="7">
        <v>42664</v>
      </c>
      <c r="X582">
        <v>3.01</v>
      </c>
      <c r="Y582" s="12">
        <v>0.41</v>
      </c>
      <c r="Z582" s="3">
        <f t="shared" si="86"/>
        <v>54.32687</v>
      </c>
      <c r="AA582" s="7">
        <v>42695</v>
      </c>
      <c r="AB582">
        <v>28.5</v>
      </c>
      <c r="AC582" s="12"/>
      <c r="AD582" s="3">
        <f t="shared" si="87"/>
        <v>46.027499999999996</v>
      </c>
      <c r="AE582" s="7">
        <v>42725</v>
      </c>
      <c r="AF582">
        <v>42.3</v>
      </c>
      <c r="AG582" s="12"/>
      <c r="AH582" s="3">
        <f t="shared" si="88"/>
        <v>68.314499999999995</v>
      </c>
    </row>
    <row r="583" spans="2:34" x14ac:dyDescent="0.35">
      <c r="B583">
        <f t="shared" si="89"/>
        <v>2016</v>
      </c>
      <c r="C583" s="7">
        <v>42512</v>
      </c>
      <c r="D583">
        <v>24.9</v>
      </c>
      <c r="E583" s="12">
        <v>0</v>
      </c>
      <c r="F583" s="3">
        <f t="shared" si="81"/>
        <v>17.351300000000002</v>
      </c>
      <c r="G583" s="7">
        <v>42543</v>
      </c>
      <c r="H583">
        <v>11</v>
      </c>
      <c r="I583" s="12">
        <v>0</v>
      </c>
      <c r="J583" s="3">
        <f t="shared" si="82"/>
        <v>-3.6530000000000005</v>
      </c>
      <c r="K583" s="7">
        <v>42573</v>
      </c>
      <c r="L583">
        <v>6.94</v>
      </c>
      <c r="M583" s="12">
        <v>0</v>
      </c>
      <c r="N583" s="3">
        <f t="shared" si="83"/>
        <v>-10.817219999999999</v>
      </c>
      <c r="O583" s="7">
        <v>42604</v>
      </c>
      <c r="P583">
        <v>5.96</v>
      </c>
      <c r="Q583" s="12">
        <v>1.19</v>
      </c>
      <c r="R583" s="3">
        <f t="shared" si="84"/>
        <v>156.14302000000001</v>
      </c>
      <c r="S583" s="7">
        <v>42635</v>
      </c>
      <c r="T583">
        <v>2.44</v>
      </c>
      <c r="U583" s="12">
        <v>0</v>
      </c>
      <c r="V583" s="3">
        <f t="shared" si="85"/>
        <v>-9.3237199999999998</v>
      </c>
      <c r="W583" s="7">
        <v>42665</v>
      </c>
      <c r="X583">
        <v>23.9</v>
      </c>
      <c r="Y583" s="12">
        <v>0.95</v>
      </c>
      <c r="Z583" s="3">
        <f t="shared" si="86"/>
        <v>159.48679999999999</v>
      </c>
      <c r="AA583" s="7">
        <v>42696</v>
      </c>
      <c r="AB583">
        <v>25.4</v>
      </c>
      <c r="AC583" s="12"/>
      <c r="AD583" s="3">
        <f t="shared" si="87"/>
        <v>41.021000000000001</v>
      </c>
      <c r="AE583" s="7">
        <v>42726</v>
      </c>
      <c r="AF583">
        <v>36.4</v>
      </c>
      <c r="AG583" s="12"/>
      <c r="AH583" s="3">
        <f t="shared" si="88"/>
        <v>58.785999999999994</v>
      </c>
    </row>
    <row r="584" spans="2:34" x14ac:dyDescent="0.35">
      <c r="B584">
        <f t="shared" si="89"/>
        <v>2016</v>
      </c>
      <c r="C584" s="7">
        <v>42513</v>
      </c>
      <c r="D584">
        <v>24.1</v>
      </c>
      <c r="E584" s="12">
        <v>0</v>
      </c>
      <c r="F584" s="3">
        <f t="shared" si="81"/>
        <v>16.201700000000002</v>
      </c>
      <c r="G584" s="7">
        <v>42544</v>
      </c>
      <c r="H584">
        <v>10.7</v>
      </c>
      <c r="I584" s="12">
        <v>0.12</v>
      </c>
      <c r="J584" s="3">
        <f t="shared" si="82"/>
        <v>12.613899999999999</v>
      </c>
      <c r="K584" s="7">
        <v>42574</v>
      </c>
      <c r="L584">
        <v>6.72</v>
      </c>
      <c r="M584" s="12">
        <v>0</v>
      </c>
      <c r="N584" s="3">
        <f t="shared" si="83"/>
        <v>-11.13336</v>
      </c>
      <c r="O584" s="7">
        <v>42605</v>
      </c>
      <c r="P584">
        <v>5.26</v>
      </c>
      <c r="Q584" s="12">
        <v>0</v>
      </c>
      <c r="R584" s="3">
        <f t="shared" si="84"/>
        <v>-10.45138</v>
      </c>
      <c r="S584" s="7">
        <v>42636</v>
      </c>
      <c r="T584">
        <v>2.95</v>
      </c>
      <c r="U584" s="12">
        <v>0.43</v>
      </c>
      <c r="V584" s="3">
        <f t="shared" si="85"/>
        <v>51.243650000000002</v>
      </c>
      <c r="W584" s="7">
        <v>42666</v>
      </c>
      <c r="X584">
        <v>28.1</v>
      </c>
      <c r="Y584" s="12">
        <v>0.31</v>
      </c>
      <c r="Z584" s="3">
        <f t="shared" si="86"/>
        <v>76.466200000000015</v>
      </c>
      <c r="AA584" s="7">
        <v>42697</v>
      </c>
      <c r="AB584">
        <v>22.4</v>
      </c>
      <c r="AC584" s="12"/>
      <c r="AD584" s="3">
        <f t="shared" si="87"/>
        <v>36.175999999999995</v>
      </c>
      <c r="AE584" s="7">
        <v>42727</v>
      </c>
      <c r="AF584">
        <v>31.8</v>
      </c>
      <c r="AG584" s="12"/>
      <c r="AH584" s="3">
        <f t="shared" si="88"/>
        <v>51.356999999999999</v>
      </c>
    </row>
    <row r="585" spans="2:34" x14ac:dyDescent="0.35">
      <c r="B585">
        <f t="shared" si="89"/>
        <v>2016</v>
      </c>
      <c r="C585" s="7">
        <v>42514</v>
      </c>
      <c r="D585">
        <v>22.5</v>
      </c>
      <c r="E585" s="12">
        <v>0</v>
      </c>
      <c r="F585" s="3">
        <f t="shared" si="81"/>
        <v>13.902500000000003</v>
      </c>
      <c r="G585" s="7">
        <v>42545</v>
      </c>
      <c r="H585">
        <v>10.5</v>
      </c>
      <c r="I585" s="12">
        <v>0</v>
      </c>
      <c r="J585" s="3">
        <f t="shared" si="82"/>
        <v>-4.3715000000000011</v>
      </c>
      <c r="K585" s="7">
        <v>42575</v>
      </c>
      <c r="L585">
        <v>6.59</v>
      </c>
      <c r="M585" s="12">
        <v>0.02</v>
      </c>
      <c r="N585" s="3">
        <f t="shared" si="83"/>
        <v>-8.5371699999999997</v>
      </c>
      <c r="O585" s="7">
        <v>42606</v>
      </c>
      <c r="P585">
        <v>3.86</v>
      </c>
      <c r="Q585" s="12">
        <v>0</v>
      </c>
      <c r="R585" s="3">
        <f t="shared" si="84"/>
        <v>-12.463180000000001</v>
      </c>
      <c r="S585" s="7">
        <v>42637</v>
      </c>
      <c r="T585">
        <v>2.88</v>
      </c>
      <c r="U585" s="12">
        <v>0</v>
      </c>
      <c r="V585" s="3">
        <f t="shared" si="85"/>
        <v>-8.6914400000000001</v>
      </c>
      <c r="W585" s="7">
        <v>42667</v>
      </c>
      <c r="X585">
        <v>22.3</v>
      </c>
      <c r="Y585" s="12">
        <v>0</v>
      </c>
      <c r="Z585" s="3">
        <f t="shared" si="86"/>
        <v>24.995100000000004</v>
      </c>
      <c r="AA585" s="7">
        <v>42698</v>
      </c>
      <c r="AB585">
        <v>18.7</v>
      </c>
      <c r="AC585" s="12"/>
      <c r="AD585" s="3">
        <f t="shared" si="87"/>
        <v>30.200499999999998</v>
      </c>
      <c r="AE585" s="7">
        <v>42728</v>
      </c>
      <c r="AF585">
        <v>29.5</v>
      </c>
      <c r="AG585" s="12"/>
      <c r="AH585" s="3">
        <f t="shared" si="88"/>
        <v>47.642499999999998</v>
      </c>
    </row>
    <row r="586" spans="2:34" x14ac:dyDescent="0.35">
      <c r="B586">
        <f t="shared" si="89"/>
        <v>2016</v>
      </c>
      <c r="C586" s="7">
        <v>42515</v>
      </c>
      <c r="D586">
        <v>21.9</v>
      </c>
      <c r="E586" s="12">
        <v>0</v>
      </c>
      <c r="F586" s="3">
        <f t="shared" si="81"/>
        <v>13.040299999999998</v>
      </c>
      <c r="G586" s="7">
        <v>42546</v>
      </c>
      <c r="H586">
        <v>9.7899999999999991</v>
      </c>
      <c r="I586" s="12">
        <v>0</v>
      </c>
      <c r="J586" s="3">
        <f t="shared" si="82"/>
        <v>-5.3917700000000011</v>
      </c>
      <c r="K586" s="7">
        <v>42576</v>
      </c>
      <c r="L586">
        <v>6.14</v>
      </c>
      <c r="M586" s="12">
        <v>0</v>
      </c>
      <c r="N586" s="3">
        <f t="shared" si="83"/>
        <v>-11.966819999999998</v>
      </c>
      <c r="O586" s="7">
        <v>42607</v>
      </c>
      <c r="P586">
        <v>3.32</v>
      </c>
      <c r="Q586" s="12">
        <v>0</v>
      </c>
      <c r="R586" s="3">
        <f t="shared" si="84"/>
        <v>-13.239160000000002</v>
      </c>
      <c r="S586" s="7">
        <v>42638</v>
      </c>
      <c r="T586">
        <v>2.5099999999999998</v>
      </c>
      <c r="U586" s="12">
        <v>0</v>
      </c>
      <c r="V586" s="3">
        <f t="shared" si="85"/>
        <v>-9.2231300000000012</v>
      </c>
      <c r="W586" s="7">
        <v>42668</v>
      </c>
      <c r="X586">
        <v>16.3</v>
      </c>
      <c r="Y586" s="12">
        <v>0</v>
      </c>
      <c r="Z586" s="3">
        <f t="shared" si="86"/>
        <v>16.373100000000001</v>
      </c>
      <c r="AA586" s="7">
        <v>42699</v>
      </c>
      <c r="AB586">
        <v>17.2</v>
      </c>
      <c r="AC586" s="12"/>
      <c r="AD586" s="3">
        <f t="shared" si="87"/>
        <v>27.777999999999999</v>
      </c>
      <c r="AE586" s="7">
        <v>42729</v>
      </c>
      <c r="AF586">
        <v>29.4</v>
      </c>
      <c r="AG586" s="12"/>
      <c r="AH586" s="3">
        <f t="shared" si="88"/>
        <v>47.480999999999995</v>
      </c>
    </row>
    <row r="587" spans="2:34" x14ac:dyDescent="0.35">
      <c r="B587">
        <f t="shared" si="89"/>
        <v>2016</v>
      </c>
      <c r="C587" s="7">
        <v>42516</v>
      </c>
      <c r="D587">
        <v>21.3</v>
      </c>
      <c r="E587" s="12">
        <v>0</v>
      </c>
      <c r="F587" s="3">
        <f t="shared" si="81"/>
        <v>12.178100000000004</v>
      </c>
      <c r="G587" s="7">
        <v>42547</v>
      </c>
      <c r="H587">
        <v>9.23</v>
      </c>
      <c r="I587" s="12">
        <v>0</v>
      </c>
      <c r="J587" s="3">
        <f t="shared" si="82"/>
        <v>-6.1964899999999989</v>
      </c>
      <c r="K587" s="7">
        <v>42577</v>
      </c>
      <c r="L587">
        <v>6.68</v>
      </c>
      <c r="M587" s="12">
        <v>0.42</v>
      </c>
      <c r="N587" s="3">
        <f t="shared" si="83"/>
        <v>47.252159999999989</v>
      </c>
      <c r="O587" s="7">
        <v>42608</v>
      </c>
      <c r="P587">
        <v>3.04</v>
      </c>
      <c r="Q587" s="12">
        <v>0</v>
      </c>
      <c r="R587" s="3">
        <f t="shared" si="84"/>
        <v>-13.641520000000002</v>
      </c>
      <c r="S587" s="7">
        <v>42639</v>
      </c>
      <c r="T587">
        <v>2.33</v>
      </c>
      <c r="U587" s="12">
        <v>0</v>
      </c>
      <c r="V587" s="3">
        <f t="shared" si="85"/>
        <v>-9.4817900000000002</v>
      </c>
      <c r="W587" s="7">
        <v>42669</v>
      </c>
      <c r="X587">
        <v>12.6</v>
      </c>
      <c r="Y587" s="12">
        <v>0.06</v>
      </c>
      <c r="Z587" s="3">
        <f t="shared" si="86"/>
        <v>19.405200000000001</v>
      </c>
      <c r="AA587" s="7">
        <v>42700</v>
      </c>
      <c r="AB587">
        <v>21.4</v>
      </c>
      <c r="AC587" s="12"/>
      <c r="AD587" s="3">
        <f t="shared" si="87"/>
        <v>34.561</v>
      </c>
      <c r="AE587" s="7">
        <v>42730</v>
      </c>
      <c r="AF587">
        <v>27.8</v>
      </c>
      <c r="AG587" s="12"/>
      <c r="AH587" s="3">
        <f t="shared" si="88"/>
        <v>44.896999999999998</v>
      </c>
    </row>
    <row r="588" spans="2:34" x14ac:dyDescent="0.35">
      <c r="B588">
        <f t="shared" si="89"/>
        <v>2016</v>
      </c>
      <c r="C588" s="7">
        <v>42517</v>
      </c>
      <c r="D588">
        <v>20.3</v>
      </c>
      <c r="E588" s="12">
        <v>0.09</v>
      </c>
      <c r="F588" s="3">
        <f t="shared" si="81"/>
        <v>23.264600000000002</v>
      </c>
      <c r="G588" s="7">
        <v>42548</v>
      </c>
      <c r="H588">
        <v>13.5</v>
      </c>
      <c r="I588" s="12">
        <v>0.01</v>
      </c>
      <c r="J588" s="3">
        <f t="shared" si="82"/>
        <v>1.3309999999999989</v>
      </c>
      <c r="K588" s="7">
        <v>42578</v>
      </c>
      <c r="L588">
        <v>6.98</v>
      </c>
      <c r="M588" s="12">
        <v>0</v>
      </c>
      <c r="N588" s="3">
        <f t="shared" si="83"/>
        <v>-10.759739999999999</v>
      </c>
      <c r="O588" s="7">
        <v>42609</v>
      </c>
      <c r="P588">
        <v>2.9</v>
      </c>
      <c r="Q588" s="12">
        <v>0</v>
      </c>
      <c r="R588" s="3">
        <f t="shared" si="84"/>
        <v>-13.842700000000001</v>
      </c>
      <c r="S588" s="7">
        <v>42640</v>
      </c>
      <c r="T588">
        <v>2.41</v>
      </c>
      <c r="U588" s="12">
        <v>0.09</v>
      </c>
      <c r="V588" s="3">
        <f t="shared" si="85"/>
        <v>3.1566699999999983</v>
      </c>
      <c r="W588" s="7">
        <v>42670</v>
      </c>
      <c r="X588">
        <v>10</v>
      </c>
      <c r="Y588" s="12">
        <v>0</v>
      </c>
      <c r="Z588" s="3">
        <f t="shared" si="86"/>
        <v>7.3200000000000012</v>
      </c>
      <c r="AA588" s="7">
        <v>42701</v>
      </c>
      <c r="AB588">
        <v>43.9</v>
      </c>
      <c r="AC588" s="12"/>
      <c r="AD588" s="3">
        <f t="shared" si="87"/>
        <v>70.898499999999999</v>
      </c>
      <c r="AE588" s="7">
        <v>42731</v>
      </c>
      <c r="AF588">
        <v>54.1</v>
      </c>
      <c r="AG588" s="12"/>
      <c r="AH588" s="3">
        <f t="shared" si="88"/>
        <v>87.371499999999997</v>
      </c>
    </row>
    <row r="589" spans="2:34" x14ac:dyDescent="0.35">
      <c r="B589">
        <f t="shared" si="89"/>
        <v>2016</v>
      </c>
      <c r="C589" s="7">
        <v>42518</v>
      </c>
      <c r="D589">
        <v>20.6</v>
      </c>
      <c r="E589" s="12">
        <v>0.01</v>
      </c>
      <c r="F589" s="3">
        <f t="shared" si="81"/>
        <v>12.563700000000004</v>
      </c>
      <c r="G589" s="7">
        <v>42549</v>
      </c>
      <c r="H589">
        <v>13.2</v>
      </c>
      <c r="I589" s="12">
        <v>0.99</v>
      </c>
      <c r="J589" s="3">
        <f t="shared" si="82"/>
        <v>137.26689999999999</v>
      </c>
      <c r="K589" s="7">
        <v>42579</v>
      </c>
      <c r="L589">
        <v>6.1</v>
      </c>
      <c r="M589" s="12">
        <v>0</v>
      </c>
      <c r="N589" s="3">
        <f t="shared" si="83"/>
        <v>-12.0243</v>
      </c>
      <c r="O589" s="7">
        <v>42610</v>
      </c>
      <c r="P589">
        <v>2.67</v>
      </c>
      <c r="Q589" s="12">
        <v>0</v>
      </c>
      <c r="R589" s="3">
        <f t="shared" si="84"/>
        <v>-14.173210000000001</v>
      </c>
      <c r="S589" s="7">
        <v>42641</v>
      </c>
      <c r="T589">
        <v>2.46</v>
      </c>
      <c r="U589" s="12">
        <v>0</v>
      </c>
      <c r="V589" s="3">
        <f t="shared" si="85"/>
        <v>-9.2949799999999989</v>
      </c>
      <c r="W589" s="7">
        <v>42671</v>
      </c>
      <c r="X589">
        <v>11.7</v>
      </c>
      <c r="Y589" s="12">
        <v>0.59</v>
      </c>
      <c r="Z589" s="3">
        <f t="shared" si="86"/>
        <v>91.861399999999989</v>
      </c>
      <c r="AA589" s="7">
        <v>42702</v>
      </c>
      <c r="AB589">
        <v>47.2</v>
      </c>
      <c r="AC589" s="12"/>
      <c r="AD589" s="3">
        <f t="shared" si="87"/>
        <v>76.228000000000009</v>
      </c>
      <c r="AE589" s="7">
        <v>42732</v>
      </c>
      <c r="AF589">
        <v>85.2</v>
      </c>
      <c r="AG589" s="12"/>
      <c r="AH589" s="3">
        <f t="shared" si="88"/>
        <v>137.59800000000001</v>
      </c>
    </row>
    <row r="590" spans="2:34" x14ac:dyDescent="0.35">
      <c r="B590">
        <f t="shared" si="89"/>
        <v>2016</v>
      </c>
      <c r="C590" s="7">
        <v>42519</v>
      </c>
      <c r="D590">
        <v>20.5</v>
      </c>
      <c r="E590" s="12">
        <v>0</v>
      </c>
      <c r="F590" s="3">
        <f t="shared" si="81"/>
        <v>11.028500000000001</v>
      </c>
      <c r="G590" s="7">
        <v>42550</v>
      </c>
      <c r="H590">
        <v>11</v>
      </c>
      <c r="I590" s="12">
        <v>0</v>
      </c>
      <c r="J590" s="3">
        <f t="shared" si="82"/>
        <v>-3.6530000000000005</v>
      </c>
      <c r="K590" s="7">
        <v>42580</v>
      </c>
      <c r="L590">
        <v>6.64</v>
      </c>
      <c r="M590" s="12">
        <v>0</v>
      </c>
      <c r="N590" s="3">
        <f t="shared" si="83"/>
        <v>-11.24832</v>
      </c>
      <c r="O590" s="7">
        <v>42611</v>
      </c>
      <c r="P590">
        <v>2.67</v>
      </c>
      <c r="Q590" s="12">
        <v>0</v>
      </c>
      <c r="R590" s="3">
        <f t="shared" si="84"/>
        <v>-14.173210000000001</v>
      </c>
      <c r="S590" s="7">
        <v>42642</v>
      </c>
      <c r="T590">
        <v>2.2799999999999998</v>
      </c>
      <c r="U590" s="12">
        <v>0</v>
      </c>
      <c r="V590" s="3">
        <f t="shared" si="85"/>
        <v>-9.5536399999999997</v>
      </c>
      <c r="W590" s="7">
        <v>42672</v>
      </c>
      <c r="X590">
        <v>15.7</v>
      </c>
      <c r="Y590" s="12">
        <v>0.42</v>
      </c>
      <c r="Z590" s="3">
        <f t="shared" si="86"/>
        <v>73.95389999999999</v>
      </c>
      <c r="AA590" s="7">
        <v>42703</v>
      </c>
      <c r="AB590">
        <v>42.2</v>
      </c>
      <c r="AC590" s="12"/>
      <c r="AD590" s="3">
        <f t="shared" si="87"/>
        <v>68.153000000000006</v>
      </c>
      <c r="AE590" s="7">
        <v>42733</v>
      </c>
      <c r="AF590">
        <v>79.599999999999994</v>
      </c>
      <c r="AG590" s="12"/>
      <c r="AH590" s="3">
        <f t="shared" si="88"/>
        <v>128.554</v>
      </c>
    </row>
    <row r="591" spans="2:34" x14ac:dyDescent="0.35">
      <c r="B591">
        <f t="shared" si="89"/>
        <v>2016</v>
      </c>
      <c r="C591" s="7">
        <v>42520</v>
      </c>
      <c r="D591">
        <v>22.4</v>
      </c>
      <c r="E591" s="12">
        <v>0.02</v>
      </c>
      <c r="F591" s="3">
        <f t="shared" si="81"/>
        <v>16.541800000000002</v>
      </c>
      <c r="G591" s="7">
        <v>42551</v>
      </c>
      <c r="H591">
        <v>11.2</v>
      </c>
      <c r="I591" s="12">
        <v>0</v>
      </c>
      <c r="J591" s="3">
        <f t="shared" si="82"/>
        <v>-3.3656000000000006</v>
      </c>
      <c r="K591" s="7">
        <v>42581</v>
      </c>
      <c r="L591">
        <v>8.27</v>
      </c>
      <c r="M591" s="12">
        <v>0</v>
      </c>
      <c r="N591" s="3">
        <f t="shared" si="83"/>
        <v>-8.9060099999999984</v>
      </c>
      <c r="O591" s="7">
        <v>42612</v>
      </c>
      <c r="P591">
        <v>2.5299999999999998</v>
      </c>
      <c r="Q591" s="12">
        <v>0</v>
      </c>
      <c r="R591" s="3">
        <f t="shared" si="84"/>
        <v>-14.374390000000002</v>
      </c>
      <c r="S591" s="7">
        <v>42643</v>
      </c>
      <c r="T591">
        <v>2.25</v>
      </c>
      <c r="U591" s="12">
        <v>0</v>
      </c>
      <c r="V591" s="3">
        <f t="shared" si="85"/>
        <v>-9.5967500000000001</v>
      </c>
      <c r="W591" s="7">
        <v>42673</v>
      </c>
      <c r="X591">
        <v>14.4</v>
      </c>
      <c r="Y591" s="12">
        <v>0.04</v>
      </c>
      <c r="Z591" s="3">
        <f t="shared" si="86"/>
        <v>19.2088</v>
      </c>
      <c r="AA591" s="7">
        <v>42704</v>
      </c>
      <c r="AB591">
        <v>85.8</v>
      </c>
      <c r="AC591" s="12"/>
      <c r="AD591" s="3">
        <f t="shared" si="87"/>
        <v>138.56700000000001</v>
      </c>
      <c r="AE591" s="7">
        <v>42734</v>
      </c>
      <c r="AF591">
        <v>100</v>
      </c>
      <c r="AG591" s="12"/>
      <c r="AH591" s="3">
        <f t="shared" si="88"/>
        <v>161.5</v>
      </c>
    </row>
    <row r="592" spans="2:34" x14ac:dyDescent="0.35">
      <c r="B592">
        <f t="shared" si="89"/>
        <v>2016</v>
      </c>
      <c r="C592" s="7">
        <v>42521</v>
      </c>
      <c r="D592">
        <v>20.5</v>
      </c>
      <c r="E592" s="12">
        <v>0</v>
      </c>
      <c r="F592" s="3">
        <f t="shared" si="81"/>
        <v>11.028500000000001</v>
      </c>
      <c r="G592" s="6"/>
      <c r="J592" s="3" t="str">
        <f t="shared" si="82"/>
        <v/>
      </c>
      <c r="K592" s="7">
        <v>42582</v>
      </c>
      <c r="L592">
        <v>6.44</v>
      </c>
      <c r="M592" s="12">
        <v>0</v>
      </c>
      <c r="N592" s="3">
        <f t="shared" si="83"/>
        <v>-11.535719999999998</v>
      </c>
      <c r="O592" s="7">
        <v>42613</v>
      </c>
      <c r="P592">
        <v>2.64</v>
      </c>
      <c r="Q592" s="12">
        <v>0</v>
      </c>
      <c r="R592" s="3">
        <f t="shared" si="84"/>
        <v>-14.216320000000001</v>
      </c>
      <c r="S592" s="6"/>
      <c r="V592" s="3" t="str">
        <f t="shared" si="85"/>
        <v/>
      </c>
      <c r="W592" s="7">
        <v>42674</v>
      </c>
      <c r="X592">
        <v>15.4</v>
      </c>
      <c r="Y592" s="12">
        <v>0</v>
      </c>
      <c r="Z592" s="3">
        <f t="shared" si="86"/>
        <v>15.079800000000002</v>
      </c>
      <c r="AA592" s="6"/>
      <c r="AD592" s="3" t="str">
        <f t="shared" si="87"/>
        <v/>
      </c>
      <c r="AE592" s="7">
        <v>42735</v>
      </c>
      <c r="AF592">
        <v>102</v>
      </c>
      <c r="AG592" s="12"/>
      <c r="AH592" s="3">
        <f t="shared" si="88"/>
        <v>164.73</v>
      </c>
    </row>
    <row r="593" spans="2:34" x14ac:dyDescent="0.35">
      <c r="B593">
        <f t="shared" si="89"/>
        <v>2017</v>
      </c>
      <c r="C593" s="7">
        <v>42856</v>
      </c>
      <c r="D593">
        <v>121</v>
      </c>
      <c r="E593" s="12">
        <v>0.42</v>
      </c>
      <c r="F593" s="3">
        <f t="shared" si="81"/>
        <v>213.89</v>
      </c>
      <c r="G593" s="7">
        <v>42887</v>
      </c>
      <c r="H593">
        <v>56.2</v>
      </c>
      <c r="I593" s="12">
        <v>0.02</v>
      </c>
      <c r="J593" s="3">
        <f t="shared" si="82"/>
        <v>64.082400000000007</v>
      </c>
      <c r="K593" s="7">
        <v>42917</v>
      </c>
      <c r="L593">
        <v>16.8</v>
      </c>
      <c r="M593" s="12">
        <v>0.06</v>
      </c>
      <c r="N593" s="3">
        <f t="shared" si="83"/>
        <v>11.700600000000001</v>
      </c>
      <c r="O593" s="7">
        <v>42948</v>
      </c>
      <c r="P593">
        <v>4.0599999999999996</v>
      </c>
      <c r="Q593" s="12">
        <v>0</v>
      </c>
      <c r="R593" s="3">
        <f t="shared" si="84"/>
        <v>-12.175780000000003</v>
      </c>
      <c r="S593" s="7">
        <v>42979</v>
      </c>
      <c r="T593">
        <v>3.3</v>
      </c>
      <c r="U593" s="12">
        <v>0</v>
      </c>
      <c r="V593" s="3">
        <f t="shared" si="85"/>
        <v>-8.0879000000000012</v>
      </c>
      <c r="W593" s="7">
        <v>43009</v>
      </c>
      <c r="X593">
        <v>2.85</v>
      </c>
      <c r="Y593" s="12">
        <v>0</v>
      </c>
      <c r="Z593" s="3">
        <f t="shared" si="86"/>
        <v>-2.9545499999999993</v>
      </c>
      <c r="AA593" s="7">
        <v>43040</v>
      </c>
      <c r="AB593">
        <v>38.1</v>
      </c>
      <c r="AC593" s="12"/>
      <c r="AD593" s="3">
        <f t="shared" si="87"/>
        <v>61.531500000000001</v>
      </c>
      <c r="AE593" s="7">
        <v>43070</v>
      </c>
      <c r="AF593">
        <v>29.7</v>
      </c>
      <c r="AG593" s="12"/>
      <c r="AH593" s="3">
        <f t="shared" si="88"/>
        <v>47.965499999999999</v>
      </c>
    </row>
    <row r="594" spans="2:34" x14ac:dyDescent="0.35">
      <c r="B594">
        <f t="shared" si="89"/>
        <v>2017</v>
      </c>
      <c r="C594" s="7">
        <v>42857</v>
      </c>
      <c r="D594">
        <v>136</v>
      </c>
      <c r="E594" s="12">
        <v>0.35</v>
      </c>
      <c r="F594" s="3">
        <f t="shared" si="81"/>
        <v>225.7045</v>
      </c>
      <c r="G594" s="7">
        <v>42888</v>
      </c>
      <c r="H594">
        <v>51</v>
      </c>
      <c r="I594" s="12">
        <v>0.02</v>
      </c>
      <c r="J594" s="3">
        <f t="shared" si="82"/>
        <v>56.610000000000007</v>
      </c>
      <c r="K594" s="7">
        <v>42918</v>
      </c>
      <c r="L594">
        <v>20.100000000000001</v>
      </c>
      <c r="M594" s="12">
        <v>0.76</v>
      </c>
      <c r="N594" s="3">
        <f t="shared" si="83"/>
        <v>113.84770000000003</v>
      </c>
      <c r="O594" s="7">
        <v>42949</v>
      </c>
      <c r="P594">
        <v>3.98</v>
      </c>
      <c r="Q594" s="12">
        <v>0</v>
      </c>
      <c r="R594" s="3">
        <f t="shared" si="84"/>
        <v>-12.290740000000001</v>
      </c>
      <c r="S594" s="7">
        <v>42980</v>
      </c>
      <c r="T594">
        <v>3.22</v>
      </c>
      <c r="U594" s="12">
        <v>0</v>
      </c>
      <c r="V594" s="3">
        <f t="shared" si="85"/>
        <v>-8.2028599999999994</v>
      </c>
      <c r="W594" s="7">
        <v>43010</v>
      </c>
      <c r="X594">
        <v>2.85</v>
      </c>
      <c r="Y594" s="12">
        <v>0</v>
      </c>
      <c r="Z594" s="3">
        <f t="shared" si="86"/>
        <v>-2.9545499999999993</v>
      </c>
      <c r="AA594" s="7">
        <v>43041</v>
      </c>
      <c r="AB594">
        <v>31.7</v>
      </c>
      <c r="AC594" s="12"/>
      <c r="AD594" s="3">
        <f t="shared" si="87"/>
        <v>51.195499999999996</v>
      </c>
      <c r="AE594" s="7">
        <v>43071</v>
      </c>
      <c r="AF594">
        <v>28.8</v>
      </c>
      <c r="AG594" s="12"/>
      <c r="AH594" s="3">
        <f t="shared" si="88"/>
        <v>46.512</v>
      </c>
    </row>
    <row r="595" spans="2:34" x14ac:dyDescent="0.35">
      <c r="B595">
        <f t="shared" si="89"/>
        <v>2017</v>
      </c>
      <c r="C595" s="7">
        <v>42858</v>
      </c>
      <c r="D595">
        <v>145</v>
      </c>
      <c r="E595" s="12">
        <v>0.04</v>
      </c>
      <c r="F595" s="3">
        <f t="shared" si="81"/>
        <v>195.501</v>
      </c>
      <c r="G595" s="7">
        <v>42889</v>
      </c>
      <c r="H595">
        <v>46.9</v>
      </c>
      <c r="I595" s="12">
        <v>0.05</v>
      </c>
      <c r="J595" s="3">
        <f t="shared" si="82"/>
        <v>54.892800000000008</v>
      </c>
      <c r="K595" s="7">
        <v>42919</v>
      </c>
      <c r="L595">
        <v>17.2</v>
      </c>
      <c r="M595" s="12">
        <v>0</v>
      </c>
      <c r="N595" s="3">
        <f t="shared" si="83"/>
        <v>3.926400000000001</v>
      </c>
      <c r="O595" s="7">
        <v>42950</v>
      </c>
      <c r="P595">
        <v>4</v>
      </c>
      <c r="Q595" s="12">
        <v>0</v>
      </c>
      <c r="R595" s="3">
        <f t="shared" si="84"/>
        <v>-12.262</v>
      </c>
      <c r="S595" s="7">
        <v>42981</v>
      </c>
      <c r="T595">
        <v>3.19</v>
      </c>
      <c r="U595" s="12">
        <v>0</v>
      </c>
      <c r="V595" s="3">
        <f t="shared" si="85"/>
        <v>-8.2459699999999998</v>
      </c>
      <c r="W595" s="7">
        <v>43011</v>
      </c>
      <c r="X595">
        <v>2.74</v>
      </c>
      <c r="Y595" s="12">
        <v>0</v>
      </c>
      <c r="Z595" s="3">
        <f t="shared" si="86"/>
        <v>-3.1126199999999993</v>
      </c>
      <c r="AA595" s="7">
        <v>43042</v>
      </c>
      <c r="AB595">
        <v>28</v>
      </c>
      <c r="AC595" s="12"/>
      <c r="AD595" s="3">
        <f t="shared" si="87"/>
        <v>45.22</v>
      </c>
      <c r="AE595" s="7">
        <v>43072</v>
      </c>
      <c r="AF595">
        <v>26.9</v>
      </c>
      <c r="AG595" s="12"/>
      <c r="AH595" s="3">
        <f t="shared" si="88"/>
        <v>43.4435</v>
      </c>
    </row>
    <row r="596" spans="2:34" x14ac:dyDescent="0.35">
      <c r="B596">
        <f t="shared" si="89"/>
        <v>2017</v>
      </c>
      <c r="C596" s="7">
        <v>42859</v>
      </c>
      <c r="D596">
        <v>127</v>
      </c>
      <c r="E596" s="12">
        <v>0</v>
      </c>
      <c r="F596" s="3">
        <f t="shared" si="81"/>
        <v>164.06899999999999</v>
      </c>
      <c r="G596" s="7">
        <v>42890</v>
      </c>
      <c r="H596">
        <v>44.4</v>
      </c>
      <c r="I596" s="12">
        <v>7.0000000000000007E-2</v>
      </c>
      <c r="J596" s="3">
        <f t="shared" si="82"/>
        <v>54.083299999999994</v>
      </c>
      <c r="K596" s="7">
        <v>42920</v>
      </c>
      <c r="L596">
        <v>15.6</v>
      </c>
      <c r="M596" s="12">
        <v>0</v>
      </c>
      <c r="N596" s="3">
        <f t="shared" si="83"/>
        <v>1.627200000000002</v>
      </c>
      <c r="O596" s="7">
        <v>42951</v>
      </c>
      <c r="P596">
        <v>3.91</v>
      </c>
      <c r="Q596" s="12">
        <v>0</v>
      </c>
      <c r="R596" s="3">
        <f t="shared" si="84"/>
        <v>-12.39133</v>
      </c>
      <c r="S596" s="7">
        <v>42982</v>
      </c>
      <c r="T596">
        <v>4.04</v>
      </c>
      <c r="U596" s="12">
        <v>0.38</v>
      </c>
      <c r="V596" s="3">
        <f t="shared" si="85"/>
        <v>45.852480000000007</v>
      </c>
      <c r="W596" s="7">
        <v>43012</v>
      </c>
      <c r="X596">
        <v>3.1</v>
      </c>
      <c r="Y596" s="12">
        <v>0</v>
      </c>
      <c r="Z596" s="3">
        <f t="shared" si="86"/>
        <v>-2.5952999999999999</v>
      </c>
      <c r="AA596" s="7">
        <v>43043</v>
      </c>
      <c r="AB596">
        <v>25.8</v>
      </c>
      <c r="AC596" s="12"/>
      <c r="AD596" s="3">
        <f t="shared" si="87"/>
        <v>41.667000000000002</v>
      </c>
      <c r="AE596" s="7">
        <v>43073</v>
      </c>
      <c r="AF596">
        <v>25.5</v>
      </c>
      <c r="AG596" s="12"/>
      <c r="AH596" s="3">
        <f t="shared" si="88"/>
        <v>41.182499999999997</v>
      </c>
    </row>
    <row r="597" spans="2:34" x14ac:dyDescent="0.35">
      <c r="B597">
        <f t="shared" si="89"/>
        <v>2017</v>
      </c>
      <c r="C597" s="7">
        <v>42860</v>
      </c>
      <c r="D597">
        <v>104</v>
      </c>
      <c r="E597" s="12">
        <v>0</v>
      </c>
      <c r="F597" s="3">
        <f t="shared" si="81"/>
        <v>131.018</v>
      </c>
      <c r="G597" s="7">
        <v>42891</v>
      </c>
      <c r="H597">
        <v>41.7</v>
      </c>
      <c r="I597" s="12">
        <v>0.09</v>
      </c>
      <c r="J597" s="3">
        <f t="shared" si="82"/>
        <v>52.986400000000003</v>
      </c>
      <c r="K597" s="7">
        <v>42921</v>
      </c>
      <c r="L597">
        <v>15</v>
      </c>
      <c r="M597" s="12">
        <v>0.06</v>
      </c>
      <c r="N597" s="3">
        <f t="shared" si="83"/>
        <v>9.1140000000000008</v>
      </c>
      <c r="O597" s="7">
        <v>42952</v>
      </c>
      <c r="P597">
        <v>3.84</v>
      </c>
      <c r="Q597" s="12">
        <v>0</v>
      </c>
      <c r="R597" s="3">
        <f t="shared" si="84"/>
        <v>-12.49192</v>
      </c>
      <c r="S597" s="7">
        <v>42983</v>
      </c>
      <c r="T597">
        <v>3.61</v>
      </c>
      <c r="U597" s="12">
        <v>0</v>
      </c>
      <c r="V597" s="3">
        <f t="shared" si="85"/>
        <v>-7.6424300000000001</v>
      </c>
      <c r="W597" s="7">
        <v>43013</v>
      </c>
      <c r="X597">
        <v>3.15</v>
      </c>
      <c r="Y597" s="12">
        <v>0</v>
      </c>
      <c r="Z597" s="3">
        <f t="shared" si="86"/>
        <v>-2.5234499999999995</v>
      </c>
      <c r="AA597" s="7">
        <v>43044</v>
      </c>
      <c r="AB597">
        <v>21.6</v>
      </c>
      <c r="AC597" s="12"/>
      <c r="AD597" s="3">
        <f t="shared" si="87"/>
        <v>34.884</v>
      </c>
      <c r="AE597" s="7">
        <v>43074</v>
      </c>
      <c r="AF597">
        <v>24.3</v>
      </c>
      <c r="AG597" s="12"/>
      <c r="AH597" s="3">
        <f t="shared" si="88"/>
        <v>39.244500000000002</v>
      </c>
    </row>
    <row r="598" spans="2:34" x14ac:dyDescent="0.35">
      <c r="B598">
        <f t="shared" si="89"/>
        <v>2017</v>
      </c>
      <c r="C598" s="7">
        <v>42861</v>
      </c>
      <c r="D598">
        <v>230</v>
      </c>
      <c r="E598" s="12">
        <v>1.53</v>
      </c>
      <c r="F598" s="3">
        <f t="shared" si="81"/>
        <v>524.97950000000003</v>
      </c>
      <c r="G598" s="7">
        <v>42892</v>
      </c>
      <c r="H598">
        <v>38.5</v>
      </c>
      <c r="I598" s="12">
        <v>0</v>
      </c>
      <c r="J598" s="3">
        <f t="shared" si="82"/>
        <v>35.8645</v>
      </c>
      <c r="K598" s="7">
        <v>42922</v>
      </c>
      <c r="L598">
        <v>13.4</v>
      </c>
      <c r="M598" s="12">
        <v>0</v>
      </c>
      <c r="N598" s="3">
        <f t="shared" si="83"/>
        <v>-1.5341999999999985</v>
      </c>
      <c r="O598" s="7">
        <v>42953</v>
      </c>
      <c r="P598">
        <v>4.1900000000000004</v>
      </c>
      <c r="Q598" s="12">
        <v>0.24</v>
      </c>
      <c r="R598" s="3">
        <f t="shared" si="84"/>
        <v>21.407029999999999</v>
      </c>
      <c r="S598" s="7">
        <v>42984</v>
      </c>
      <c r="T598">
        <v>5.56</v>
      </c>
      <c r="U598" s="12">
        <v>0</v>
      </c>
      <c r="V598" s="3">
        <f t="shared" si="85"/>
        <v>-4.8402799999999999</v>
      </c>
      <c r="W598" s="7">
        <v>43014</v>
      </c>
      <c r="X598">
        <v>2.94</v>
      </c>
      <c r="Y598" s="12">
        <v>0.03</v>
      </c>
      <c r="Z598" s="3">
        <f t="shared" si="86"/>
        <v>1.3492800000000003</v>
      </c>
      <c r="AA598" s="7">
        <v>43045</v>
      </c>
      <c r="AB598">
        <v>31.3</v>
      </c>
      <c r="AC598" s="12"/>
      <c r="AD598" s="3">
        <f t="shared" si="87"/>
        <v>50.549500000000002</v>
      </c>
      <c r="AE598" s="7">
        <v>43075</v>
      </c>
      <c r="AF598">
        <v>88.8</v>
      </c>
      <c r="AG598" s="12"/>
      <c r="AH598" s="3">
        <f t="shared" si="88"/>
        <v>143.41200000000001</v>
      </c>
    </row>
    <row r="599" spans="2:34" x14ac:dyDescent="0.35">
      <c r="B599">
        <f t="shared" si="89"/>
        <v>2017</v>
      </c>
      <c r="C599" s="7">
        <v>42862</v>
      </c>
      <c r="D599">
        <v>398</v>
      </c>
      <c r="E599" s="12">
        <v>0.24</v>
      </c>
      <c r="F599" s="3">
        <f t="shared" si="81"/>
        <v>586.89200000000005</v>
      </c>
      <c r="G599" s="7">
        <v>42893</v>
      </c>
      <c r="H599">
        <v>35.1</v>
      </c>
      <c r="I599" s="12">
        <v>0</v>
      </c>
      <c r="J599" s="3">
        <f t="shared" si="82"/>
        <v>30.978700000000003</v>
      </c>
      <c r="K599" s="7">
        <v>42923</v>
      </c>
      <c r="L599">
        <v>12.5</v>
      </c>
      <c r="M599" s="12">
        <v>0</v>
      </c>
      <c r="N599" s="3">
        <f t="shared" si="83"/>
        <v>-2.827499999999997</v>
      </c>
      <c r="O599" s="7">
        <v>42954</v>
      </c>
      <c r="P599">
        <v>4.0199999999999996</v>
      </c>
      <c r="Q599" s="12">
        <v>0</v>
      </c>
      <c r="R599" s="3">
        <f t="shared" si="84"/>
        <v>-12.233260000000001</v>
      </c>
      <c r="S599" s="7">
        <v>42985</v>
      </c>
      <c r="T599">
        <v>7.04</v>
      </c>
      <c r="U599" s="12">
        <v>1.06</v>
      </c>
      <c r="V599" s="3">
        <f t="shared" si="85"/>
        <v>144.78548000000001</v>
      </c>
      <c r="W599" s="7">
        <v>43015</v>
      </c>
      <c r="X599">
        <v>2.87</v>
      </c>
      <c r="Y599" s="12">
        <v>0</v>
      </c>
      <c r="Z599" s="3">
        <f t="shared" si="86"/>
        <v>-2.9258099999999994</v>
      </c>
      <c r="AA599" s="7">
        <v>43046</v>
      </c>
      <c r="AB599">
        <v>44.7</v>
      </c>
      <c r="AC599" s="12"/>
      <c r="AD599" s="3">
        <f t="shared" si="87"/>
        <v>72.1905</v>
      </c>
      <c r="AE599" s="7">
        <v>43076</v>
      </c>
      <c r="AF599">
        <v>104</v>
      </c>
      <c r="AG599" s="12"/>
      <c r="AH599" s="3">
        <f t="shared" si="88"/>
        <v>167.96</v>
      </c>
    </row>
    <row r="600" spans="2:34" x14ac:dyDescent="0.35">
      <c r="B600">
        <f t="shared" si="89"/>
        <v>2017</v>
      </c>
      <c r="C600" s="7">
        <v>42863</v>
      </c>
      <c r="D600">
        <v>338</v>
      </c>
      <c r="E600" s="12">
        <v>0.17</v>
      </c>
      <c r="F600" s="3">
        <f t="shared" si="81"/>
        <v>490.93150000000003</v>
      </c>
      <c r="G600" s="7">
        <v>42894</v>
      </c>
      <c r="H600">
        <v>31.6</v>
      </c>
      <c r="I600" s="12">
        <v>0</v>
      </c>
      <c r="J600" s="3">
        <f t="shared" si="82"/>
        <v>25.949200000000005</v>
      </c>
      <c r="K600" s="7">
        <v>42924</v>
      </c>
      <c r="L600">
        <v>11.7</v>
      </c>
      <c r="M600" s="12">
        <v>0</v>
      </c>
      <c r="N600" s="3">
        <f t="shared" si="83"/>
        <v>-3.9771000000000001</v>
      </c>
      <c r="O600" s="7">
        <v>42955</v>
      </c>
      <c r="P600">
        <v>4.41</v>
      </c>
      <c r="Q600" s="12">
        <v>0.38</v>
      </c>
      <c r="R600" s="3">
        <f t="shared" si="84"/>
        <v>41.204170000000005</v>
      </c>
      <c r="S600" s="7">
        <v>42986</v>
      </c>
      <c r="T600">
        <v>5.28</v>
      </c>
      <c r="U600" s="12">
        <v>0</v>
      </c>
      <c r="V600" s="3">
        <f t="shared" si="85"/>
        <v>-5.2426399999999997</v>
      </c>
      <c r="W600" s="7">
        <v>43016</v>
      </c>
      <c r="X600">
        <v>3.13</v>
      </c>
      <c r="Y600" s="12">
        <v>0.18</v>
      </c>
      <c r="Z600" s="3">
        <f t="shared" si="86"/>
        <v>22.494809999999998</v>
      </c>
      <c r="AA600" s="7">
        <v>43047</v>
      </c>
      <c r="AB600">
        <v>37.700000000000003</v>
      </c>
      <c r="AC600" s="12"/>
      <c r="AD600" s="3">
        <f t="shared" si="87"/>
        <v>60.885500000000008</v>
      </c>
      <c r="AE600" s="7">
        <v>43077</v>
      </c>
      <c r="AF600">
        <v>90</v>
      </c>
      <c r="AG600" s="12"/>
      <c r="AH600" s="3">
        <f t="shared" si="88"/>
        <v>145.35</v>
      </c>
    </row>
    <row r="601" spans="2:34" x14ac:dyDescent="0.35">
      <c r="B601">
        <f t="shared" si="89"/>
        <v>2017</v>
      </c>
      <c r="C601" s="7">
        <v>42864</v>
      </c>
      <c r="D601">
        <v>244</v>
      </c>
      <c r="E601" s="12">
        <v>0.04</v>
      </c>
      <c r="F601" s="3">
        <f t="shared" si="81"/>
        <v>337.76399999999995</v>
      </c>
      <c r="G601" s="7">
        <v>42895</v>
      </c>
      <c r="H601">
        <v>32.200000000000003</v>
      </c>
      <c r="I601" s="12">
        <v>0</v>
      </c>
      <c r="J601" s="3">
        <f t="shared" si="82"/>
        <v>26.811400000000006</v>
      </c>
      <c r="K601" s="7">
        <v>42925</v>
      </c>
      <c r="L601">
        <v>11.5</v>
      </c>
      <c r="M601" s="12">
        <v>0.02</v>
      </c>
      <c r="N601" s="3">
        <f t="shared" si="83"/>
        <v>-1.4814999999999983</v>
      </c>
      <c r="O601" s="7">
        <v>42956</v>
      </c>
      <c r="P601">
        <v>4.28</v>
      </c>
      <c r="Q601" s="12">
        <v>0</v>
      </c>
      <c r="R601" s="3">
        <f t="shared" si="84"/>
        <v>-11.859640000000001</v>
      </c>
      <c r="S601" s="7">
        <v>42987</v>
      </c>
      <c r="T601">
        <v>4.5</v>
      </c>
      <c r="U601" s="12">
        <v>0.03</v>
      </c>
      <c r="V601" s="3">
        <f t="shared" si="85"/>
        <v>-2.1890000000000001</v>
      </c>
      <c r="W601" s="7">
        <v>43017</v>
      </c>
      <c r="X601">
        <v>3.35</v>
      </c>
      <c r="Y601" s="12">
        <v>0</v>
      </c>
      <c r="Z601" s="3">
        <f t="shared" si="86"/>
        <v>-2.2360499999999996</v>
      </c>
      <c r="AA601" s="7">
        <v>43048</v>
      </c>
      <c r="AB601">
        <v>32.200000000000003</v>
      </c>
      <c r="AC601" s="12"/>
      <c r="AD601" s="3">
        <f t="shared" si="87"/>
        <v>52.003000000000007</v>
      </c>
      <c r="AE601" s="7">
        <v>43078</v>
      </c>
      <c r="AF601">
        <v>72.400000000000006</v>
      </c>
      <c r="AG601" s="12"/>
      <c r="AH601" s="3">
        <f t="shared" si="88"/>
        <v>116.926</v>
      </c>
    </row>
    <row r="602" spans="2:34" x14ac:dyDescent="0.35">
      <c r="B602">
        <f t="shared" si="89"/>
        <v>2017</v>
      </c>
      <c r="C602" s="7">
        <v>42865</v>
      </c>
      <c r="D602">
        <v>193</v>
      </c>
      <c r="E602" s="12">
        <v>0.33</v>
      </c>
      <c r="F602" s="3">
        <f t="shared" si="81"/>
        <v>304.83050000000003</v>
      </c>
      <c r="G602" s="7">
        <v>42896</v>
      </c>
      <c r="H602">
        <v>33.799999999999997</v>
      </c>
      <c r="I602" s="12">
        <v>0.68</v>
      </c>
      <c r="J602" s="3">
        <f t="shared" si="82"/>
        <v>123.73260000000002</v>
      </c>
      <c r="K602" s="7">
        <v>42926</v>
      </c>
      <c r="L602">
        <v>10.7</v>
      </c>
      <c r="M602" s="12">
        <v>0</v>
      </c>
      <c r="N602" s="3">
        <f t="shared" si="83"/>
        <v>-5.4140999999999995</v>
      </c>
      <c r="O602" s="7">
        <v>42957</v>
      </c>
      <c r="P602">
        <v>3.98</v>
      </c>
      <c r="Q602" s="12">
        <v>0</v>
      </c>
      <c r="R602" s="3">
        <f t="shared" si="84"/>
        <v>-12.290740000000001</v>
      </c>
      <c r="S602" s="7">
        <v>42988</v>
      </c>
      <c r="T602">
        <v>4.17</v>
      </c>
      <c r="U602" s="12">
        <v>0</v>
      </c>
      <c r="V602" s="3">
        <f t="shared" si="85"/>
        <v>-6.8377099999999995</v>
      </c>
      <c r="W602" s="7">
        <v>43018</v>
      </c>
      <c r="X602">
        <v>4.08</v>
      </c>
      <c r="Y602" s="12">
        <v>0.56000000000000005</v>
      </c>
      <c r="Z602" s="3">
        <f t="shared" si="86"/>
        <v>76.73696000000001</v>
      </c>
      <c r="AA602" s="7">
        <v>43049</v>
      </c>
      <c r="AB602">
        <v>29.8</v>
      </c>
      <c r="AC602" s="12"/>
      <c r="AD602" s="3">
        <f t="shared" si="87"/>
        <v>48.127000000000002</v>
      </c>
      <c r="AE602" s="7">
        <v>43079</v>
      </c>
      <c r="AF602">
        <v>64.5</v>
      </c>
      <c r="AG602" s="12"/>
      <c r="AH602" s="3">
        <f t="shared" si="88"/>
        <v>104.1675</v>
      </c>
    </row>
    <row r="603" spans="2:34" x14ac:dyDescent="0.35">
      <c r="B603">
        <f t="shared" si="89"/>
        <v>2017</v>
      </c>
      <c r="C603" s="7">
        <v>42866</v>
      </c>
      <c r="D603">
        <v>161</v>
      </c>
      <c r="E603" s="12">
        <v>0.04</v>
      </c>
      <c r="F603" s="3">
        <f t="shared" si="81"/>
        <v>218.49299999999999</v>
      </c>
      <c r="G603" s="7">
        <v>42897</v>
      </c>
      <c r="H603">
        <v>29.2</v>
      </c>
      <c r="I603" s="12">
        <v>0</v>
      </c>
      <c r="J603" s="3">
        <f t="shared" si="82"/>
        <v>22.500399999999999</v>
      </c>
      <c r="K603" s="7">
        <v>42927</v>
      </c>
      <c r="L603">
        <v>10.3</v>
      </c>
      <c r="M603" s="12">
        <v>0</v>
      </c>
      <c r="N603" s="3">
        <f t="shared" si="83"/>
        <v>-5.9888999999999974</v>
      </c>
      <c r="O603" s="7">
        <v>42958</v>
      </c>
      <c r="P603">
        <v>4.03</v>
      </c>
      <c r="Q603" s="12">
        <v>0</v>
      </c>
      <c r="R603" s="3">
        <f t="shared" si="84"/>
        <v>-12.218890000000002</v>
      </c>
      <c r="S603" s="7">
        <v>42989</v>
      </c>
      <c r="T603">
        <v>4.0599999999999996</v>
      </c>
      <c r="U603" s="12">
        <v>0</v>
      </c>
      <c r="V603" s="3">
        <f t="shared" si="85"/>
        <v>-6.9957800000000008</v>
      </c>
      <c r="W603" s="7">
        <v>43019</v>
      </c>
      <c r="X603">
        <v>3.5</v>
      </c>
      <c r="Y603" s="12">
        <v>0</v>
      </c>
      <c r="Z603" s="3">
        <f t="shared" si="86"/>
        <v>-2.0204999999999993</v>
      </c>
      <c r="AA603" s="7">
        <v>43050</v>
      </c>
      <c r="AB603">
        <v>26.1</v>
      </c>
      <c r="AC603" s="12"/>
      <c r="AD603" s="3">
        <f t="shared" si="87"/>
        <v>42.151499999999999</v>
      </c>
      <c r="AE603" s="7">
        <v>43080</v>
      </c>
      <c r="AF603">
        <v>53.1</v>
      </c>
      <c r="AG603" s="12"/>
      <c r="AH603" s="3">
        <f t="shared" si="88"/>
        <v>85.756500000000003</v>
      </c>
    </row>
    <row r="604" spans="2:34" x14ac:dyDescent="0.35">
      <c r="B604">
        <f t="shared" si="89"/>
        <v>2017</v>
      </c>
      <c r="C604" s="7">
        <v>42867</v>
      </c>
      <c r="D604">
        <v>135</v>
      </c>
      <c r="E604" s="12">
        <v>0</v>
      </c>
      <c r="F604" s="3">
        <f t="shared" si="81"/>
        <v>175.565</v>
      </c>
      <c r="G604" s="7">
        <v>42898</v>
      </c>
      <c r="H604">
        <v>27.2</v>
      </c>
      <c r="I604" s="12">
        <v>0</v>
      </c>
      <c r="J604" s="3">
        <f t="shared" si="82"/>
        <v>19.626399999999997</v>
      </c>
      <c r="K604" s="7">
        <v>42928</v>
      </c>
      <c r="L604">
        <v>9.5</v>
      </c>
      <c r="M604" s="12">
        <v>0</v>
      </c>
      <c r="N604" s="3">
        <f t="shared" si="83"/>
        <v>-7.1384999999999987</v>
      </c>
      <c r="O604" s="7">
        <v>42959</v>
      </c>
      <c r="P604">
        <v>4.24</v>
      </c>
      <c r="Q604" s="12">
        <v>0.02</v>
      </c>
      <c r="R604" s="3">
        <f t="shared" si="84"/>
        <v>-9.1341200000000011</v>
      </c>
      <c r="S604" s="7">
        <v>42990</v>
      </c>
      <c r="T604">
        <v>3.84</v>
      </c>
      <c r="U604" s="12">
        <v>0</v>
      </c>
      <c r="V604" s="3">
        <f t="shared" si="85"/>
        <v>-7.3119199999999998</v>
      </c>
      <c r="W604" s="7">
        <v>43020</v>
      </c>
      <c r="X604">
        <v>2.95</v>
      </c>
      <c r="Y604" s="12">
        <v>0</v>
      </c>
      <c r="Z604" s="3">
        <f t="shared" si="86"/>
        <v>-2.8108499999999994</v>
      </c>
      <c r="AA604" s="7">
        <v>43051</v>
      </c>
      <c r="AB604">
        <v>22</v>
      </c>
      <c r="AC604" s="12"/>
      <c r="AD604" s="3">
        <f t="shared" si="87"/>
        <v>35.53</v>
      </c>
      <c r="AE604" s="7">
        <v>43081</v>
      </c>
      <c r="AF604">
        <v>48.4</v>
      </c>
      <c r="AG604" s="12"/>
      <c r="AH604" s="3">
        <f t="shared" si="88"/>
        <v>78.165999999999997</v>
      </c>
    </row>
    <row r="605" spans="2:34" x14ac:dyDescent="0.35">
      <c r="B605">
        <f t="shared" si="89"/>
        <v>2017</v>
      </c>
      <c r="C605" s="7">
        <v>42868</v>
      </c>
      <c r="D605">
        <v>113</v>
      </c>
      <c r="E605" s="12">
        <v>0</v>
      </c>
      <c r="F605" s="3">
        <f t="shared" si="81"/>
        <v>143.95099999999999</v>
      </c>
      <c r="G605" s="7">
        <v>42899</v>
      </c>
      <c r="H605">
        <v>28.3</v>
      </c>
      <c r="I605" s="12">
        <v>0</v>
      </c>
      <c r="J605" s="3">
        <f t="shared" si="82"/>
        <v>21.207100000000004</v>
      </c>
      <c r="K605" s="7">
        <v>42929</v>
      </c>
      <c r="L605">
        <v>9.1999999999999993</v>
      </c>
      <c r="M605" s="12">
        <v>0.28499999999999998</v>
      </c>
      <c r="N605" s="3">
        <f t="shared" si="83"/>
        <v>32.088149999999992</v>
      </c>
      <c r="O605" s="7">
        <v>42960</v>
      </c>
      <c r="P605">
        <v>4.07</v>
      </c>
      <c r="Q605" s="12">
        <v>0.06</v>
      </c>
      <c r="R605" s="3">
        <f t="shared" si="84"/>
        <v>-3.8124099999999999</v>
      </c>
      <c r="S605" s="7">
        <v>42991</v>
      </c>
      <c r="T605">
        <v>3.73</v>
      </c>
      <c r="U605" s="12">
        <v>0</v>
      </c>
      <c r="V605" s="3">
        <f t="shared" si="85"/>
        <v>-7.4699900000000001</v>
      </c>
      <c r="W605" s="7">
        <v>43021</v>
      </c>
      <c r="X605">
        <v>2.8</v>
      </c>
      <c r="Y605" s="12">
        <v>0</v>
      </c>
      <c r="Z605" s="3">
        <f t="shared" si="86"/>
        <v>-3.0263999999999998</v>
      </c>
      <c r="AA605" s="7">
        <v>43052</v>
      </c>
      <c r="AB605">
        <v>20.2</v>
      </c>
      <c r="AC605" s="12"/>
      <c r="AD605" s="3">
        <f t="shared" si="87"/>
        <v>32.622999999999998</v>
      </c>
      <c r="AE605" s="7">
        <v>43082</v>
      </c>
      <c r="AF605">
        <v>102</v>
      </c>
      <c r="AG605" s="12"/>
      <c r="AH605" s="3">
        <f t="shared" si="88"/>
        <v>164.73</v>
      </c>
    </row>
    <row r="606" spans="2:34" x14ac:dyDescent="0.35">
      <c r="B606">
        <f t="shared" si="89"/>
        <v>2017</v>
      </c>
      <c r="C606" s="7">
        <v>42869</v>
      </c>
      <c r="D606">
        <v>115</v>
      </c>
      <c r="E606" s="12">
        <v>0</v>
      </c>
      <c r="F606" s="3">
        <f t="shared" si="81"/>
        <v>146.82499999999999</v>
      </c>
      <c r="G606" s="7">
        <v>42900</v>
      </c>
      <c r="H606">
        <v>26</v>
      </c>
      <c r="I606" s="12">
        <v>0</v>
      </c>
      <c r="J606" s="3">
        <f t="shared" si="82"/>
        <v>17.902000000000001</v>
      </c>
      <c r="K606" s="7">
        <v>42930</v>
      </c>
      <c r="L606">
        <v>7.79</v>
      </c>
      <c r="M606" s="12">
        <v>0.03</v>
      </c>
      <c r="N606" s="3">
        <f t="shared" si="83"/>
        <v>-5.421269999999998</v>
      </c>
      <c r="O606" s="7">
        <v>42961</v>
      </c>
      <c r="P606">
        <v>3.82</v>
      </c>
      <c r="Q606" s="12">
        <v>0</v>
      </c>
      <c r="R606" s="3">
        <f t="shared" si="84"/>
        <v>-12.520660000000001</v>
      </c>
      <c r="S606" s="7">
        <v>42992</v>
      </c>
      <c r="T606">
        <v>3.66</v>
      </c>
      <c r="U606" s="12">
        <v>0</v>
      </c>
      <c r="V606" s="3">
        <f t="shared" si="85"/>
        <v>-7.5705799999999996</v>
      </c>
      <c r="W606" s="7">
        <v>43022</v>
      </c>
      <c r="X606">
        <v>2.85</v>
      </c>
      <c r="Y606" s="12">
        <v>0</v>
      </c>
      <c r="Z606" s="3">
        <f t="shared" si="86"/>
        <v>-2.9545499999999993</v>
      </c>
      <c r="AA606" s="7">
        <v>43053</v>
      </c>
      <c r="AB606">
        <v>19</v>
      </c>
      <c r="AC606" s="12"/>
      <c r="AD606" s="3">
        <f t="shared" si="87"/>
        <v>30.684999999999999</v>
      </c>
      <c r="AE606" s="7">
        <v>43083</v>
      </c>
      <c r="AF606">
        <v>94.4</v>
      </c>
      <c r="AG606" s="12"/>
      <c r="AH606" s="3">
        <f t="shared" si="88"/>
        <v>152.45600000000002</v>
      </c>
    </row>
    <row r="607" spans="2:34" x14ac:dyDescent="0.35">
      <c r="B607">
        <f t="shared" si="89"/>
        <v>2017</v>
      </c>
      <c r="C607" s="7">
        <v>42870</v>
      </c>
      <c r="D607">
        <v>255</v>
      </c>
      <c r="E607" s="12">
        <v>1.78</v>
      </c>
      <c r="F607" s="3">
        <f t="shared" si="81"/>
        <v>595.69200000000001</v>
      </c>
      <c r="G607" s="7">
        <v>42901</v>
      </c>
      <c r="H607">
        <v>23.5</v>
      </c>
      <c r="I607" s="12">
        <v>0</v>
      </c>
      <c r="J607" s="3">
        <f t="shared" si="82"/>
        <v>14.3095</v>
      </c>
      <c r="K607" s="7">
        <v>42931</v>
      </c>
      <c r="L607">
        <v>6.9</v>
      </c>
      <c r="M607" s="12">
        <v>2.5000000000000001E-2</v>
      </c>
      <c r="N607" s="3">
        <f t="shared" si="83"/>
        <v>-7.3959499999999991</v>
      </c>
      <c r="O607" s="7">
        <v>42962</v>
      </c>
      <c r="P607">
        <v>3.69</v>
      </c>
      <c r="Q607" s="12">
        <v>0</v>
      </c>
      <c r="R607" s="3">
        <f t="shared" si="84"/>
        <v>-12.707470000000001</v>
      </c>
      <c r="S607" s="7">
        <v>42993</v>
      </c>
      <c r="T607">
        <v>3.54</v>
      </c>
      <c r="U607" s="12">
        <v>0.01</v>
      </c>
      <c r="V607" s="3">
        <f t="shared" si="85"/>
        <v>-6.3515199999999998</v>
      </c>
      <c r="W607" s="7">
        <v>43023</v>
      </c>
      <c r="X607">
        <v>2.86</v>
      </c>
      <c r="Y607" s="12">
        <v>0</v>
      </c>
      <c r="Z607" s="3">
        <f t="shared" si="86"/>
        <v>-2.9401799999999998</v>
      </c>
      <c r="AA607" s="7">
        <v>43054</v>
      </c>
      <c r="AB607">
        <v>17.899999999999999</v>
      </c>
      <c r="AC607" s="12"/>
      <c r="AD607" s="3">
        <f t="shared" si="87"/>
        <v>28.908499999999997</v>
      </c>
      <c r="AE607" s="7">
        <v>43084</v>
      </c>
      <c r="AF607">
        <v>74.3</v>
      </c>
      <c r="AG607" s="12"/>
      <c r="AH607" s="3">
        <f t="shared" si="88"/>
        <v>119.99449999999999</v>
      </c>
    </row>
    <row r="608" spans="2:34" x14ac:dyDescent="0.35">
      <c r="B608">
        <f t="shared" si="89"/>
        <v>2017</v>
      </c>
      <c r="C608" s="7">
        <v>42871</v>
      </c>
      <c r="D608">
        <v>273</v>
      </c>
      <c r="E608" s="12">
        <v>0.05</v>
      </c>
      <c r="F608" s="3">
        <f t="shared" si="81"/>
        <v>380.82849999999996</v>
      </c>
      <c r="G608" s="7">
        <v>42902</v>
      </c>
      <c r="H608">
        <v>22.7</v>
      </c>
      <c r="I608" s="12">
        <v>0.11</v>
      </c>
      <c r="J608" s="3">
        <f t="shared" si="82"/>
        <v>28.4664</v>
      </c>
      <c r="K608" s="7">
        <v>42932</v>
      </c>
      <c r="L608">
        <v>6.95</v>
      </c>
      <c r="M608" s="12">
        <v>0</v>
      </c>
      <c r="N608" s="3">
        <f t="shared" si="83"/>
        <v>-10.802849999999999</v>
      </c>
      <c r="O608" s="7">
        <v>42963</v>
      </c>
      <c r="P608">
        <v>3.67</v>
      </c>
      <c r="Q608" s="12">
        <v>0.06</v>
      </c>
      <c r="R608" s="3">
        <f t="shared" si="84"/>
        <v>-4.3872100000000014</v>
      </c>
      <c r="S608" s="7">
        <v>42994</v>
      </c>
      <c r="T608">
        <v>3.65</v>
      </c>
      <c r="U608" s="12">
        <v>0</v>
      </c>
      <c r="V608" s="3">
        <f t="shared" si="85"/>
        <v>-7.5849500000000001</v>
      </c>
      <c r="W608" s="7">
        <v>43024</v>
      </c>
      <c r="X608">
        <v>2.87</v>
      </c>
      <c r="Y608" s="12">
        <v>0</v>
      </c>
      <c r="Z608" s="3">
        <f t="shared" si="86"/>
        <v>-2.9258099999999994</v>
      </c>
      <c r="AA608" s="7">
        <v>43055</v>
      </c>
      <c r="AB608">
        <v>17.8</v>
      </c>
      <c r="AC608" s="12"/>
      <c r="AD608" s="3">
        <f t="shared" si="87"/>
        <v>28.747</v>
      </c>
      <c r="AE608" s="7">
        <v>43085</v>
      </c>
      <c r="AF608">
        <v>58.2</v>
      </c>
      <c r="AG608" s="12"/>
      <c r="AH608" s="3">
        <f t="shared" si="88"/>
        <v>93.993000000000009</v>
      </c>
    </row>
    <row r="609" spans="2:34" x14ac:dyDescent="0.35">
      <c r="B609">
        <f t="shared" si="89"/>
        <v>2017</v>
      </c>
      <c r="C609" s="7">
        <v>42872</v>
      </c>
      <c r="D609">
        <v>206</v>
      </c>
      <c r="E609" s="12">
        <v>0</v>
      </c>
      <c r="F609" s="3">
        <f t="shared" si="81"/>
        <v>277.59199999999998</v>
      </c>
      <c r="G609" s="7">
        <v>42903</v>
      </c>
      <c r="H609">
        <v>33</v>
      </c>
      <c r="I609" s="12">
        <v>0.51</v>
      </c>
      <c r="J609" s="3">
        <f t="shared" si="82"/>
        <v>98.927500000000009</v>
      </c>
      <c r="K609" s="7">
        <v>42933</v>
      </c>
      <c r="L609">
        <v>6.12</v>
      </c>
      <c r="M609" s="12">
        <v>0</v>
      </c>
      <c r="N609" s="3">
        <f t="shared" si="83"/>
        <v>-11.995559999999999</v>
      </c>
      <c r="O609" s="7">
        <v>42964</v>
      </c>
      <c r="P609">
        <v>3.52</v>
      </c>
      <c r="Q609" s="12">
        <v>0</v>
      </c>
      <c r="R609" s="3">
        <f t="shared" si="84"/>
        <v>-12.95176</v>
      </c>
      <c r="S609" s="7">
        <v>42995</v>
      </c>
      <c r="T609">
        <v>3.58</v>
      </c>
      <c r="U609" s="12">
        <v>0</v>
      </c>
      <c r="V609" s="3">
        <f t="shared" si="85"/>
        <v>-7.6855399999999996</v>
      </c>
      <c r="W609" s="7">
        <v>43025</v>
      </c>
      <c r="X609">
        <v>2.63</v>
      </c>
      <c r="Y609" s="12">
        <v>0</v>
      </c>
      <c r="Z609" s="3">
        <f t="shared" si="86"/>
        <v>-3.2706899999999997</v>
      </c>
      <c r="AA609" s="7">
        <v>43056</v>
      </c>
      <c r="AB609">
        <v>30.3</v>
      </c>
      <c r="AC609" s="12"/>
      <c r="AD609" s="3">
        <f t="shared" si="87"/>
        <v>48.9345</v>
      </c>
      <c r="AE609" s="7">
        <v>43086</v>
      </c>
      <c r="AF609">
        <v>49</v>
      </c>
      <c r="AG609" s="12"/>
      <c r="AH609" s="3">
        <f t="shared" si="88"/>
        <v>79.135000000000005</v>
      </c>
    </row>
    <row r="610" spans="2:34" x14ac:dyDescent="0.35">
      <c r="B610">
        <f t="shared" si="89"/>
        <v>2017</v>
      </c>
      <c r="C610" s="7">
        <v>42873</v>
      </c>
      <c r="D610">
        <v>150</v>
      </c>
      <c r="E610" s="12">
        <v>0</v>
      </c>
      <c r="F610" s="3">
        <f t="shared" si="81"/>
        <v>197.12</v>
      </c>
      <c r="G610" s="7">
        <v>42904</v>
      </c>
      <c r="H610">
        <v>34.299999999999997</v>
      </c>
      <c r="I610" s="12">
        <v>0.01</v>
      </c>
      <c r="J610" s="3">
        <f t="shared" si="82"/>
        <v>31.220599999999997</v>
      </c>
      <c r="K610" s="7">
        <v>42934</v>
      </c>
      <c r="L610">
        <v>5.85</v>
      </c>
      <c r="M610" s="12">
        <v>0.01</v>
      </c>
      <c r="N610" s="3">
        <f t="shared" si="83"/>
        <v>-10.992049999999999</v>
      </c>
      <c r="O610" s="7">
        <v>42965</v>
      </c>
      <c r="P610">
        <v>3.62</v>
      </c>
      <c r="Q610" s="12">
        <v>0.02</v>
      </c>
      <c r="R610" s="3">
        <f t="shared" si="84"/>
        <v>-10.025060000000002</v>
      </c>
      <c r="S610" s="7">
        <v>42996</v>
      </c>
      <c r="T610">
        <v>3.55</v>
      </c>
      <c r="U610" s="12">
        <v>0</v>
      </c>
      <c r="V610" s="3">
        <f t="shared" si="85"/>
        <v>-7.72865</v>
      </c>
      <c r="W610" s="7">
        <v>43026</v>
      </c>
      <c r="X610">
        <v>2.61</v>
      </c>
      <c r="Y610" s="12">
        <v>0</v>
      </c>
      <c r="Z610" s="3">
        <f t="shared" si="86"/>
        <v>-3.2994299999999996</v>
      </c>
      <c r="AA610" s="7">
        <v>43057</v>
      </c>
      <c r="AB610">
        <v>29.3</v>
      </c>
      <c r="AC610" s="12"/>
      <c r="AD610" s="3">
        <f t="shared" si="87"/>
        <v>47.319499999999998</v>
      </c>
      <c r="AE610" s="7">
        <v>43087</v>
      </c>
      <c r="AF610">
        <v>42.9</v>
      </c>
      <c r="AG610" s="12"/>
      <c r="AH610" s="3">
        <f t="shared" si="88"/>
        <v>69.283500000000004</v>
      </c>
    </row>
    <row r="611" spans="2:34" x14ac:dyDescent="0.35">
      <c r="B611">
        <f t="shared" si="89"/>
        <v>2017</v>
      </c>
      <c r="C611" s="7">
        <v>42874</v>
      </c>
      <c r="D611">
        <v>116</v>
      </c>
      <c r="E611" s="12">
        <v>0.02</v>
      </c>
      <c r="F611" s="3">
        <f t="shared" si="81"/>
        <v>151.04499999999999</v>
      </c>
      <c r="G611" s="7">
        <v>42905</v>
      </c>
      <c r="H611">
        <v>31.8</v>
      </c>
      <c r="I611" s="12">
        <v>0</v>
      </c>
      <c r="J611" s="3">
        <f t="shared" si="82"/>
        <v>26.236600000000003</v>
      </c>
      <c r="K611" s="7">
        <v>42935</v>
      </c>
      <c r="L611">
        <v>5.81</v>
      </c>
      <c r="M611" s="12">
        <v>0</v>
      </c>
      <c r="N611" s="3">
        <f t="shared" si="83"/>
        <v>-12.44103</v>
      </c>
      <c r="O611" s="7">
        <v>42966</v>
      </c>
      <c r="P611">
        <v>5.79</v>
      </c>
      <c r="Q611" s="12">
        <v>0.97</v>
      </c>
      <c r="R611" s="3">
        <f t="shared" si="84"/>
        <v>125.28572999999999</v>
      </c>
      <c r="S611" s="7">
        <v>42997</v>
      </c>
      <c r="T611">
        <v>3.66</v>
      </c>
      <c r="U611" s="12">
        <v>0.02</v>
      </c>
      <c r="V611" s="3">
        <f t="shared" si="85"/>
        <v>-4.7875800000000002</v>
      </c>
      <c r="W611" s="7">
        <v>43027</v>
      </c>
      <c r="X611">
        <v>2.5299999999999998</v>
      </c>
      <c r="Y611" s="12">
        <v>0</v>
      </c>
      <c r="Z611" s="3">
        <f t="shared" si="86"/>
        <v>-3.41439</v>
      </c>
      <c r="AA611" s="7">
        <v>43058</v>
      </c>
      <c r="AB611">
        <v>38.700000000000003</v>
      </c>
      <c r="AC611" s="12"/>
      <c r="AD611" s="3">
        <f t="shared" si="87"/>
        <v>62.500500000000002</v>
      </c>
      <c r="AE611" s="7">
        <v>43088</v>
      </c>
      <c r="AF611">
        <v>37.6</v>
      </c>
      <c r="AG611" s="12"/>
      <c r="AH611" s="3">
        <f t="shared" si="88"/>
        <v>60.724000000000004</v>
      </c>
    </row>
    <row r="612" spans="2:34" x14ac:dyDescent="0.35">
      <c r="B612">
        <f t="shared" si="89"/>
        <v>2017</v>
      </c>
      <c r="C612" s="7">
        <v>42875</v>
      </c>
      <c r="D612">
        <v>91.2</v>
      </c>
      <c r="E612" s="12">
        <v>0</v>
      </c>
      <c r="F612" s="3">
        <f t="shared" si="81"/>
        <v>112.62440000000001</v>
      </c>
      <c r="G612" s="7">
        <v>42906</v>
      </c>
      <c r="H612">
        <v>29.5</v>
      </c>
      <c r="I612" s="12">
        <v>0</v>
      </c>
      <c r="J612" s="3">
        <f t="shared" si="82"/>
        <v>22.9315</v>
      </c>
      <c r="K612" s="7">
        <v>42936</v>
      </c>
      <c r="L612">
        <v>5.42</v>
      </c>
      <c r="M612" s="12">
        <v>0</v>
      </c>
      <c r="N612" s="3">
        <f t="shared" si="83"/>
        <v>-13.001459999999998</v>
      </c>
      <c r="O612" s="7">
        <v>42967</v>
      </c>
      <c r="P612">
        <v>4.78</v>
      </c>
      <c r="Q612" s="12">
        <v>0</v>
      </c>
      <c r="R612" s="3">
        <f t="shared" si="84"/>
        <v>-11.14114</v>
      </c>
      <c r="S612" s="7">
        <v>42998</v>
      </c>
      <c r="T612">
        <v>3.9</v>
      </c>
      <c r="U612" s="12">
        <v>0.03</v>
      </c>
      <c r="V612" s="3">
        <f t="shared" si="85"/>
        <v>-3.0511999999999997</v>
      </c>
      <c r="W612" s="7">
        <v>43028</v>
      </c>
      <c r="X612">
        <v>2.61</v>
      </c>
      <c r="Y612" s="12">
        <v>0</v>
      </c>
      <c r="Z612" s="3">
        <f t="shared" si="86"/>
        <v>-3.2994299999999996</v>
      </c>
      <c r="AA612" s="7">
        <v>43059</v>
      </c>
      <c r="AB612">
        <v>47</v>
      </c>
      <c r="AC612" s="12"/>
      <c r="AD612" s="3">
        <f t="shared" si="87"/>
        <v>75.905000000000001</v>
      </c>
      <c r="AE612" s="7">
        <v>43089</v>
      </c>
      <c r="AF612">
        <v>33.299999999999997</v>
      </c>
      <c r="AG612" s="12"/>
      <c r="AH612" s="3">
        <f t="shared" si="88"/>
        <v>53.779499999999992</v>
      </c>
    </row>
    <row r="613" spans="2:34" x14ac:dyDescent="0.35">
      <c r="B613">
        <f t="shared" si="89"/>
        <v>2017</v>
      </c>
      <c r="C613" s="7">
        <v>42876</v>
      </c>
      <c r="D613">
        <v>74</v>
      </c>
      <c r="E613" s="12">
        <v>0</v>
      </c>
      <c r="F613" s="3">
        <f t="shared" si="81"/>
        <v>87.908000000000015</v>
      </c>
      <c r="G613" s="7">
        <v>42907</v>
      </c>
      <c r="H613">
        <v>27.1</v>
      </c>
      <c r="I613" s="12">
        <v>7.0000000000000007E-2</v>
      </c>
      <c r="J613" s="3">
        <f t="shared" si="82"/>
        <v>29.223200000000002</v>
      </c>
      <c r="K613" s="7">
        <v>42937</v>
      </c>
      <c r="L613">
        <v>5.32</v>
      </c>
      <c r="M613" s="12">
        <v>0</v>
      </c>
      <c r="N613" s="3">
        <f t="shared" si="83"/>
        <v>-13.145159999999999</v>
      </c>
      <c r="O613" s="7">
        <v>42968</v>
      </c>
      <c r="P613">
        <v>4.2</v>
      </c>
      <c r="Q613" s="12">
        <v>0</v>
      </c>
      <c r="R613" s="3">
        <f t="shared" si="84"/>
        <v>-11.974600000000002</v>
      </c>
      <c r="S613" s="7">
        <v>42999</v>
      </c>
      <c r="T613">
        <v>3.75</v>
      </c>
      <c r="U613" s="12">
        <v>0</v>
      </c>
      <c r="V613" s="3">
        <f t="shared" si="85"/>
        <v>-7.4412500000000001</v>
      </c>
      <c r="W613" s="7">
        <v>43029</v>
      </c>
      <c r="X613">
        <v>2.5099999999999998</v>
      </c>
      <c r="Y613" s="12">
        <v>0</v>
      </c>
      <c r="Z613" s="3">
        <f t="shared" si="86"/>
        <v>-3.44313</v>
      </c>
      <c r="AA613" s="7">
        <v>43060</v>
      </c>
      <c r="AB613">
        <v>39.5</v>
      </c>
      <c r="AC613" s="12"/>
      <c r="AD613" s="3">
        <f t="shared" si="87"/>
        <v>63.792499999999997</v>
      </c>
      <c r="AE613" s="7">
        <v>43090</v>
      </c>
      <c r="AF613">
        <v>30.8</v>
      </c>
      <c r="AG613" s="12"/>
      <c r="AH613" s="3">
        <f t="shared" si="88"/>
        <v>49.741999999999997</v>
      </c>
    </row>
    <row r="614" spans="2:34" x14ac:dyDescent="0.35">
      <c r="B614">
        <f t="shared" si="89"/>
        <v>2017</v>
      </c>
      <c r="C614" s="7">
        <v>42877</v>
      </c>
      <c r="D614">
        <v>62.7</v>
      </c>
      <c r="E614" s="12">
        <v>0</v>
      </c>
      <c r="F614" s="3">
        <f t="shared" si="81"/>
        <v>71.669900000000013</v>
      </c>
      <c r="G614" s="7">
        <v>42908</v>
      </c>
      <c r="H614">
        <v>24.5</v>
      </c>
      <c r="I614" s="12">
        <v>0</v>
      </c>
      <c r="J614" s="3">
        <f t="shared" si="82"/>
        <v>15.746499999999997</v>
      </c>
      <c r="K614" s="7">
        <v>42938</v>
      </c>
      <c r="L614">
        <v>5.14</v>
      </c>
      <c r="M614" s="12">
        <v>0</v>
      </c>
      <c r="N614" s="3">
        <f t="shared" si="83"/>
        <v>-13.40382</v>
      </c>
      <c r="O614" s="7">
        <v>42969</v>
      </c>
      <c r="P614">
        <v>3.9</v>
      </c>
      <c r="Q614" s="12">
        <v>0</v>
      </c>
      <c r="R614" s="3">
        <f t="shared" si="84"/>
        <v>-12.405700000000001</v>
      </c>
      <c r="S614" s="7">
        <v>43000</v>
      </c>
      <c r="T614">
        <v>3.4</v>
      </c>
      <c r="U614" s="12">
        <v>0</v>
      </c>
      <c r="V614" s="3">
        <f t="shared" si="85"/>
        <v>-7.9442000000000004</v>
      </c>
      <c r="W614" s="7">
        <v>43030</v>
      </c>
      <c r="X614">
        <v>2.42</v>
      </c>
      <c r="Y614" s="12">
        <v>0</v>
      </c>
      <c r="Z614" s="3">
        <f t="shared" si="86"/>
        <v>-3.57246</v>
      </c>
      <c r="AA614" s="7">
        <v>43061</v>
      </c>
      <c r="AB614">
        <v>41.8</v>
      </c>
      <c r="AC614" s="12"/>
      <c r="AD614" s="3">
        <f t="shared" si="87"/>
        <v>67.506999999999991</v>
      </c>
      <c r="AE614" s="7">
        <v>43091</v>
      </c>
      <c r="AF614">
        <v>28.3</v>
      </c>
      <c r="AG614" s="12"/>
      <c r="AH614" s="3">
        <f t="shared" si="88"/>
        <v>45.704500000000003</v>
      </c>
    </row>
    <row r="615" spans="2:34" x14ac:dyDescent="0.35">
      <c r="B615">
        <f t="shared" si="89"/>
        <v>2017</v>
      </c>
      <c r="C615" s="7">
        <v>42878</v>
      </c>
      <c r="D615">
        <v>58</v>
      </c>
      <c r="E615" s="12">
        <v>0.14000000000000001</v>
      </c>
      <c r="F615" s="3">
        <f t="shared" si="81"/>
        <v>84.396999999999991</v>
      </c>
      <c r="G615" s="7">
        <v>42909</v>
      </c>
      <c r="H615">
        <v>21.7</v>
      </c>
      <c r="I615" s="12">
        <v>0.01</v>
      </c>
      <c r="J615" s="3">
        <f t="shared" si="82"/>
        <v>13.1144</v>
      </c>
      <c r="K615" s="7">
        <v>42939</v>
      </c>
      <c r="L615">
        <v>4.82</v>
      </c>
      <c r="M615" s="12">
        <v>0</v>
      </c>
      <c r="N615" s="3">
        <f t="shared" si="83"/>
        <v>-13.863659999999999</v>
      </c>
      <c r="O615" s="7">
        <v>42970</v>
      </c>
      <c r="P615">
        <v>3.73</v>
      </c>
      <c r="Q615" s="12">
        <v>0.03</v>
      </c>
      <c r="R615" s="3">
        <f t="shared" si="84"/>
        <v>-8.4754900000000024</v>
      </c>
      <c r="S615" s="7">
        <v>43001</v>
      </c>
      <c r="T615">
        <v>3.3</v>
      </c>
      <c r="U615" s="12">
        <v>0</v>
      </c>
      <c r="V615" s="3">
        <f t="shared" si="85"/>
        <v>-8.0879000000000012</v>
      </c>
      <c r="W615" s="7">
        <v>43031</v>
      </c>
      <c r="X615">
        <v>2.57</v>
      </c>
      <c r="Y615" s="12">
        <v>0</v>
      </c>
      <c r="Z615" s="3">
        <f t="shared" si="86"/>
        <v>-3.3569100000000001</v>
      </c>
      <c r="AA615" s="7">
        <v>43062</v>
      </c>
      <c r="AB615">
        <v>73.3</v>
      </c>
      <c r="AC615" s="12"/>
      <c r="AD615" s="3">
        <f t="shared" si="87"/>
        <v>118.37949999999999</v>
      </c>
      <c r="AE615" s="7">
        <v>43092</v>
      </c>
      <c r="AF615">
        <v>26.8</v>
      </c>
      <c r="AG615" s="12"/>
      <c r="AH615" s="3">
        <f t="shared" si="88"/>
        <v>43.282000000000004</v>
      </c>
    </row>
    <row r="616" spans="2:34" x14ac:dyDescent="0.35">
      <c r="B616">
        <f t="shared" si="89"/>
        <v>2017</v>
      </c>
      <c r="C616" s="7">
        <v>42879</v>
      </c>
      <c r="D616">
        <v>53.5</v>
      </c>
      <c r="E616" s="12">
        <v>0</v>
      </c>
      <c r="F616" s="3">
        <f t="shared" si="81"/>
        <v>58.449500000000008</v>
      </c>
      <c r="G616" s="7">
        <v>42910</v>
      </c>
      <c r="H616">
        <v>21.3</v>
      </c>
      <c r="I616" s="12">
        <v>0.09</v>
      </c>
      <c r="J616" s="3">
        <f t="shared" si="82"/>
        <v>23.671600000000002</v>
      </c>
      <c r="K616" s="7">
        <v>42940</v>
      </c>
      <c r="L616">
        <v>4.9400000000000004</v>
      </c>
      <c r="M616" s="12">
        <v>0.01</v>
      </c>
      <c r="N616" s="3">
        <f t="shared" si="83"/>
        <v>-12.299719999999997</v>
      </c>
      <c r="O616" s="7">
        <v>42971</v>
      </c>
      <c r="P616">
        <v>3.55</v>
      </c>
      <c r="Q616" s="12">
        <v>0</v>
      </c>
      <c r="R616" s="3">
        <f t="shared" si="84"/>
        <v>-12.908650000000002</v>
      </c>
      <c r="S616" s="7">
        <v>43002</v>
      </c>
      <c r="T616">
        <v>3.46</v>
      </c>
      <c r="U616" s="12">
        <v>0</v>
      </c>
      <c r="V616" s="3">
        <f t="shared" si="85"/>
        <v>-7.8579799999999995</v>
      </c>
      <c r="W616" s="7">
        <v>43032</v>
      </c>
      <c r="X616">
        <v>2.74</v>
      </c>
      <c r="Y616" s="12">
        <v>0</v>
      </c>
      <c r="Z616" s="3">
        <f t="shared" si="86"/>
        <v>-3.1126199999999993</v>
      </c>
      <c r="AA616" s="7">
        <v>43063</v>
      </c>
      <c r="AB616">
        <v>65.400000000000006</v>
      </c>
      <c r="AC616" s="12"/>
      <c r="AD616" s="3">
        <f t="shared" si="87"/>
        <v>105.62100000000001</v>
      </c>
      <c r="AE616" s="7">
        <v>43093</v>
      </c>
      <c r="AF616">
        <v>24.9</v>
      </c>
      <c r="AG616" s="12"/>
      <c r="AH616" s="3">
        <f t="shared" si="88"/>
        <v>40.213499999999996</v>
      </c>
    </row>
    <row r="617" spans="2:34" x14ac:dyDescent="0.35">
      <c r="B617">
        <f t="shared" si="89"/>
        <v>2017</v>
      </c>
      <c r="C617" s="7">
        <v>42880</v>
      </c>
      <c r="D617">
        <v>49.2</v>
      </c>
      <c r="E617" s="12">
        <v>0</v>
      </c>
      <c r="F617" s="3">
        <f t="shared" si="81"/>
        <v>52.270400000000002</v>
      </c>
      <c r="G617" s="7">
        <v>42911</v>
      </c>
      <c r="H617">
        <v>20</v>
      </c>
      <c r="I617" s="12">
        <v>0</v>
      </c>
      <c r="J617" s="3">
        <f t="shared" si="82"/>
        <v>9.2800000000000011</v>
      </c>
      <c r="K617" s="7">
        <v>42941</v>
      </c>
      <c r="L617">
        <v>5.73</v>
      </c>
      <c r="M617" s="12">
        <v>0.23</v>
      </c>
      <c r="N617" s="3">
        <f t="shared" si="83"/>
        <v>19.448510000000002</v>
      </c>
      <c r="O617" s="7">
        <v>42972</v>
      </c>
      <c r="P617">
        <v>3.5</v>
      </c>
      <c r="Q617" s="12">
        <v>0</v>
      </c>
      <c r="R617" s="3">
        <f t="shared" si="84"/>
        <v>-12.980500000000001</v>
      </c>
      <c r="S617" s="7">
        <v>43003</v>
      </c>
      <c r="T617">
        <v>3.5</v>
      </c>
      <c r="U617" s="12">
        <v>0</v>
      </c>
      <c r="V617" s="3">
        <f t="shared" si="85"/>
        <v>-7.8004999999999995</v>
      </c>
      <c r="W617" s="7">
        <v>43033</v>
      </c>
      <c r="X617">
        <v>10.3</v>
      </c>
      <c r="Y617" s="12">
        <v>1.05</v>
      </c>
      <c r="Z617" s="3">
        <f t="shared" si="86"/>
        <v>153.85860000000002</v>
      </c>
      <c r="AA617" s="7">
        <v>43064</v>
      </c>
      <c r="AB617">
        <v>57.4</v>
      </c>
      <c r="AC617" s="12"/>
      <c r="AD617" s="3">
        <f t="shared" si="87"/>
        <v>92.700999999999993</v>
      </c>
      <c r="AE617" s="7">
        <v>43094</v>
      </c>
      <c r="AF617">
        <v>23.6</v>
      </c>
      <c r="AG617" s="12"/>
      <c r="AH617" s="3">
        <f t="shared" si="88"/>
        <v>38.114000000000004</v>
      </c>
    </row>
    <row r="618" spans="2:34" x14ac:dyDescent="0.35">
      <c r="B618">
        <f t="shared" si="89"/>
        <v>2017</v>
      </c>
      <c r="C618" s="7">
        <v>42881</v>
      </c>
      <c r="D618">
        <v>96.1</v>
      </c>
      <c r="E618" s="12">
        <v>0.81</v>
      </c>
      <c r="F618" s="3">
        <f t="shared" si="81"/>
        <v>232.37720000000002</v>
      </c>
      <c r="G618" s="7">
        <v>42912</v>
      </c>
      <c r="H618">
        <v>18.5</v>
      </c>
      <c r="I618" s="12">
        <v>0.02</v>
      </c>
      <c r="J618" s="3">
        <f t="shared" si="82"/>
        <v>9.9075000000000006</v>
      </c>
      <c r="K618" s="7">
        <v>42942</v>
      </c>
      <c r="L618">
        <v>5.16</v>
      </c>
      <c r="M618" s="12">
        <v>0</v>
      </c>
      <c r="N618" s="3">
        <f t="shared" si="83"/>
        <v>-13.375079999999999</v>
      </c>
      <c r="O618" s="7">
        <v>42973</v>
      </c>
      <c r="P618">
        <v>3.41</v>
      </c>
      <c r="Q618" s="12">
        <v>0</v>
      </c>
      <c r="R618" s="3">
        <f t="shared" si="84"/>
        <v>-13.109830000000002</v>
      </c>
      <c r="S618" s="7">
        <v>43004</v>
      </c>
      <c r="T618">
        <v>3.47</v>
      </c>
      <c r="U618" s="12">
        <v>0</v>
      </c>
      <c r="V618" s="3">
        <f t="shared" si="85"/>
        <v>-7.84361</v>
      </c>
      <c r="W618" s="7">
        <v>43034</v>
      </c>
      <c r="X618">
        <v>102</v>
      </c>
      <c r="Y618" s="12">
        <v>2.85</v>
      </c>
      <c r="Z618" s="3">
        <f t="shared" si="86"/>
        <v>536.10149999999999</v>
      </c>
      <c r="AA618" s="7">
        <v>43065</v>
      </c>
      <c r="AB618">
        <v>52.6</v>
      </c>
      <c r="AC618" s="12"/>
      <c r="AD618" s="3">
        <f t="shared" si="87"/>
        <v>84.948999999999998</v>
      </c>
      <c r="AE618" s="7">
        <v>43095</v>
      </c>
      <c r="AF618">
        <v>23.2</v>
      </c>
      <c r="AG618" s="12"/>
      <c r="AH618" s="3">
        <f t="shared" si="88"/>
        <v>37.467999999999996</v>
      </c>
    </row>
    <row r="619" spans="2:34" x14ac:dyDescent="0.35">
      <c r="B619">
        <f t="shared" si="89"/>
        <v>2017</v>
      </c>
      <c r="C619" s="7">
        <v>42882</v>
      </c>
      <c r="D619">
        <v>126</v>
      </c>
      <c r="E619" s="12">
        <v>0.02</v>
      </c>
      <c r="F619" s="3">
        <f t="shared" si="81"/>
        <v>165.41499999999999</v>
      </c>
      <c r="G619" s="7">
        <v>42913</v>
      </c>
      <c r="H619">
        <v>17.3</v>
      </c>
      <c r="I619" s="12">
        <v>0</v>
      </c>
      <c r="J619" s="3">
        <f t="shared" si="82"/>
        <v>5.4001000000000019</v>
      </c>
      <c r="K619" s="7">
        <v>42943</v>
      </c>
      <c r="L619">
        <v>4.68</v>
      </c>
      <c r="M619" s="12">
        <v>0.08</v>
      </c>
      <c r="N619" s="3">
        <f t="shared" si="83"/>
        <v>-2.9328400000000006</v>
      </c>
      <c r="O619" s="7">
        <v>42974</v>
      </c>
      <c r="P619">
        <v>3.45</v>
      </c>
      <c r="Q619" s="12">
        <v>0</v>
      </c>
      <c r="R619" s="3">
        <f t="shared" si="84"/>
        <v>-13.052350000000001</v>
      </c>
      <c r="S619" s="7">
        <v>43005</v>
      </c>
      <c r="T619">
        <v>3.41</v>
      </c>
      <c r="U619" s="12">
        <v>0</v>
      </c>
      <c r="V619" s="3">
        <f t="shared" si="85"/>
        <v>-7.9298299999999999</v>
      </c>
      <c r="W619" s="7">
        <v>43035</v>
      </c>
      <c r="X619">
        <v>117</v>
      </c>
      <c r="Y619" s="12">
        <v>0.11</v>
      </c>
      <c r="Z619" s="3">
        <f t="shared" si="86"/>
        <v>176.38550000000001</v>
      </c>
      <c r="AA619" s="7">
        <v>43066</v>
      </c>
      <c r="AB619">
        <v>44.2</v>
      </c>
      <c r="AC619" s="12"/>
      <c r="AD619" s="3">
        <f t="shared" si="87"/>
        <v>71.38300000000001</v>
      </c>
      <c r="AE619" s="7">
        <v>43096</v>
      </c>
      <c r="AF619">
        <v>22.5</v>
      </c>
      <c r="AG619" s="12"/>
      <c r="AH619" s="3">
        <f t="shared" si="88"/>
        <v>36.337499999999999</v>
      </c>
    </row>
    <row r="620" spans="2:34" x14ac:dyDescent="0.35">
      <c r="B620">
        <f t="shared" si="89"/>
        <v>2017</v>
      </c>
      <c r="C620" s="7">
        <v>42883</v>
      </c>
      <c r="D620">
        <v>115</v>
      </c>
      <c r="E620" s="12">
        <v>0</v>
      </c>
      <c r="F620" s="3">
        <f t="shared" si="81"/>
        <v>146.82499999999999</v>
      </c>
      <c r="G620" s="7">
        <v>42914</v>
      </c>
      <c r="H620">
        <v>16.7</v>
      </c>
      <c r="I620" s="12">
        <v>0.21</v>
      </c>
      <c r="J620" s="3">
        <f t="shared" si="82"/>
        <v>33.759399999999999</v>
      </c>
      <c r="K620" s="7">
        <v>42944</v>
      </c>
      <c r="L620">
        <v>4.9000000000000004</v>
      </c>
      <c r="M620" s="12">
        <v>0.01</v>
      </c>
      <c r="N620" s="3">
        <f t="shared" si="83"/>
        <v>-12.357199999999999</v>
      </c>
      <c r="O620" s="7">
        <v>42975</v>
      </c>
      <c r="P620">
        <v>3.39</v>
      </c>
      <c r="Q620" s="12">
        <v>0</v>
      </c>
      <c r="R620" s="3">
        <f t="shared" si="84"/>
        <v>-13.138570000000001</v>
      </c>
      <c r="S620" s="7">
        <v>43006</v>
      </c>
      <c r="T620">
        <v>3.43</v>
      </c>
      <c r="U620" s="12">
        <v>0</v>
      </c>
      <c r="V620" s="3">
        <f t="shared" si="85"/>
        <v>-7.9010899999999999</v>
      </c>
      <c r="W620" s="7">
        <v>43036</v>
      </c>
      <c r="X620">
        <v>86.7</v>
      </c>
      <c r="Y620" s="12">
        <v>0</v>
      </c>
      <c r="Z620" s="3">
        <f t="shared" si="86"/>
        <v>117.53790000000001</v>
      </c>
      <c r="AA620" s="7">
        <v>43067</v>
      </c>
      <c r="AB620">
        <v>36.700000000000003</v>
      </c>
      <c r="AC620" s="12"/>
      <c r="AD620" s="3">
        <f t="shared" si="87"/>
        <v>59.270500000000006</v>
      </c>
      <c r="AE620" s="7">
        <v>43097</v>
      </c>
      <c r="AF620">
        <v>21.8</v>
      </c>
      <c r="AG620" s="12"/>
      <c r="AH620" s="3">
        <f t="shared" si="88"/>
        <v>35.207000000000001</v>
      </c>
    </row>
    <row r="621" spans="2:34" x14ac:dyDescent="0.35">
      <c r="B621">
        <f t="shared" si="89"/>
        <v>2017</v>
      </c>
      <c r="C621" s="7">
        <v>42884</v>
      </c>
      <c r="D621">
        <v>91.7</v>
      </c>
      <c r="E621" s="12">
        <v>0</v>
      </c>
      <c r="F621" s="3">
        <f t="shared" si="81"/>
        <v>113.34290000000001</v>
      </c>
      <c r="G621" s="7">
        <v>42915</v>
      </c>
      <c r="H621">
        <v>15.9</v>
      </c>
      <c r="I621" s="12">
        <v>0</v>
      </c>
      <c r="J621" s="3">
        <f t="shared" si="82"/>
        <v>3.388300000000001</v>
      </c>
      <c r="K621" s="7">
        <v>42945</v>
      </c>
      <c r="L621">
        <v>4.75</v>
      </c>
      <c r="M621" s="12">
        <v>0</v>
      </c>
      <c r="N621" s="3">
        <f t="shared" si="83"/>
        <v>-13.96425</v>
      </c>
      <c r="O621" s="7">
        <v>42976</v>
      </c>
      <c r="P621">
        <v>3.38</v>
      </c>
      <c r="Q621" s="12">
        <v>0</v>
      </c>
      <c r="R621" s="3">
        <f t="shared" si="84"/>
        <v>-13.152940000000001</v>
      </c>
      <c r="S621" s="7">
        <v>43007</v>
      </c>
      <c r="T621">
        <v>3.08</v>
      </c>
      <c r="U621" s="12">
        <v>0</v>
      </c>
      <c r="V621" s="3">
        <f t="shared" si="85"/>
        <v>-8.4040400000000002</v>
      </c>
      <c r="W621" s="7">
        <v>43037</v>
      </c>
      <c r="X621">
        <v>60.8</v>
      </c>
      <c r="Y621" s="12">
        <v>0</v>
      </c>
      <c r="Z621" s="3">
        <f t="shared" si="86"/>
        <v>80.319600000000008</v>
      </c>
      <c r="AA621" s="7">
        <v>43068</v>
      </c>
      <c r="AB621">
        <v>33.5</v>
      </c>
      <c r="AC621" s="12"/>
      <c r="AD621" s="3">
        <f t="shared" si="87"/>
        <v>54.102499999999999</v>
      </c>
      <c r="AE621" s="7">
        <v>43098</v>
      </c>
      <c r="AF621">
        <v>21.5</v>
      </c>
      <c r="AG621" s="12"/>
      <c r="AH621" s="3">
        <f t="shared" si="88"/>
        <v>34.722499999999997</v>
      </c>
    </row>
    <row r="622" spans="2:34" x14ac:dyDescent="0.35">
      <c r="B622">
        <f t="shared" si="89"/>
        <v>2017</v>
      </c>
      <c r="C622" s="7">
        <v>42885</v>
      </c>
      <c r="D622">
        <v>73</v>
      </c>
      <c r="E622" s="12">
        <v>0</v>
      </c>
      <c r="F622" s="3">
        <f t="shared" si="81"/>
        <v>86.471000000000004</v>
      </c>
      <c r="G622" s="7">
        <v>42916</v>
      </c>
      <c r="H622">
        <v>16.600000000000001</v>
      </c>
      <c r="I622" s="12">
        <v>0.56999999999999995</v>
      </c>
      <c r="J622" s="3">
        <f t="shared" si="82"/>
        <v>83.709699999999984</v>
      </c>
      <c r="K622" s="7">
        <v>42946</v>
      </c>
      <c r="L622">
        <v>4.43</v>
      </c>
      <c r="M622" s="12">
        <v>0</v>
      </c>
      <c r="N622" s="3">
        <f t="shared" si="83"/>
        <v>-14.42409</v>
      </c>
      <c r="O622" s="7">
        <v>42977</v>
      </c>
      <c r="P622">
        <v>3.37</v>
      </c>
      <c r="Q622" s="12">
        <v>0</v>
      </c>
      <c r="R622" s="3">
        <f t="shared" si="84"/>
        <v>-13.167310000000001</v>
      </c>
      <c r="S622" s="7">
        <v>43008</v>
      </c>
      <c r="T622">
        <v>2.87</v>
      </c>
      <c r="U622" s="12">
        <v>0</v>
      </c>
      <c r="V622" s="3">
        <f t="shared" si="85"/>
        <v>-8.7058099999999996</v>
      </c>
      <c r="W622" s="7">
        <v>43038</v>
      </c>
      <c r="X622">
        <v>53.1</v>
      </c>
      <c r="Y622" s="12">
        <v>0.53</v>
      </c>
      <c r="Z622" s="3">
        <f t="shared" si="86"/>
        <v>143.00420000000003</v>
      </c>
      <c r="AA622" s="7">
        <v>43069</v>
      </c>
      <c r="AB622">
        <v>30.7</v>
      </c>
      <c r="AC622" s="12"/>
      <c r="AD622" s="3">
        <f t="shared" si="87"/>
        <v>49.580500000000001</v>
      </c>
      <c r="AE622" s="7">
        <v>43099</v>
      </c>
      <c r="AF622">
        <v>21.3</v>
      </c>
      <c r="AG622" s="12"/>
      <c r="AH622" s="3">
        <f t="shared" si="88"/>
        <v>34.399500000000003</v>
      </c>
    </row>
    <row r="623" spans="2:34" x14ac:dyDescent="0.35">
      <c r="B623">
        <f t="shared" si="89"/>
        <v>2017</v>
      </c>
      <c r="C623" s="7">
        <v>42886</v>
      </c>
      <c r="D623">
        <v>61.9</v>
      </c>
      <c r="E623" s="12">
        <v>0.13</v>
      </c>
      <c r="F623" s="3">
        <f t="shared" si="81"/>
        <v>88.609799999999993</v>
      </c>
      <c r="G623" s="6"/>
      <c r="J623" s="3" t="str">
        <f t="shared" si="82"/>
        <v/>
      </c>
      <c r="K623" s="7">
        <v>42947</v>
      </c>
      <c r="L623">
        <v>4.21</v>
      </c>
      <c r="M623" s="12">
        <v>0</v>
      </c>
      <c r="N623" s="3">
        <f t="shared" si="83"/>
        <v>-14.740229999999999</v>
      </c>
      <c r="O623" s="7">
        <v>42978</v>
      </c>
      <c r="P623">
        <v>3.37</v>
      </c>
      <c r="Q623" s="12">
        <v>0</v>
      </c>
      <c r="R623" s="3">
        <f t="shared" si="84"/>
        <v>-13.167310000000001</v>
      </c>
      <c r="S623" s="6"/>
      <c r="V623" s="3" t="str">
        <f t="shared" si="85"/>
        <v/>
      </c>
      <c r="W623" s="7">
        <v>43039</v>
      </c>
      <c r="X623">
        <v>48.7</v>
      </c>
      <c r="Y623" s="12">
        <v>0</v>
      </c>
      <c r="Z623" s="3">
        <f t="shared" si="86"/>
        <v>62.931900000000013</v>
      </c>
      <c r="AA623" s="6"/>
      <c r="AD623" s="3" t="str">
        <f t="shared" si="87"/>
        <v/>
      </c>
      <c r="AE623" s="7">
        <v>43100</v>
      </c>
      <c r="AF623">
        <v>21.1</v>
      </c>
      <c r="AG623" s="12"/>
      <c r="AH623" s="3">
        <f t="shared" si="88"/>
        <v>34.076500000000003</v>
      </c>
    </row>
    <row r="624" spans="2:34" x14ac:dyDescent="0.35">
      <c r="B624">
        <f t="shared" si="89"/>
        <v>2018</v>
      </c>
      <c r="C624" s="7">
        <v>43221</v>
      </c>
      <c r="D624">
        <v>190</v>
      </c>
      <c r="E624" s="12">
        <v>0</v>
      </c>
      <c r="F624" s="3">
        <f t="shared" si="81"/>
        <v>254.60000000000002</v>
      </c>
      <c r="G624" s="7">
        <v>43252</v>
      </c>
      <c r="H624">
        <v>15.3</v>
      </c>
      <c r="I624" s="12">
        <v>0</v>
      </c>
      <c r="J624" s="3">
        <f t="shared" si="82"/>
        <v>2.5260999999999996</v>
      </c>
      <c r="K624" s="7">
        <v>43282</v>
      </c>
      <c r="L624">
        <v>77.8</v>
      </c>
      <c r="M624" s="12">
        <v>0.08</v>
      </c>
      <c r="N624" s="3">
        <f t="shared" si="83"/>
        <v>102.14060000000001</v>
      </c>
      <c r="O624" s="7">
        <v>43313</v>
      </c>
      <c r="P624">
        <v>6.9</v>
      </c>
      <c r="Q624" s="12">
        <v>0</v>
      </c>
      <c r="R624" s="3">
        <f t="shared" si="84"/>
        <v>-8.0947000000000013</v>
      </c>
      <c r="S624" s="7">
        <v>43344</v>
      </c>
      <c r="T624">
        <v>5.18</v>
      </c>
      <c r="U624" s="12">
        <v>0</v>
      </c>
      <c r="V624" s="3">
        <f t="shared" si="85"/>
        <v>-5.3863400000000006</v>
      </c>
      <c r="W624" s="7">
        <v>43374</v>
      </c>
      <c r="X624">
        <v>4.1399999999999997</v>
      </c>
      <c r="Y624" s="12">
        <v>0.22</v>
      </c>
      <c r="Z624" s="3">
        <f t="shared" si="86"/>
        <v>29.512180000000004</v>
      </c>
      <c r="AA624" s="7">
        <v>43405</v>
      </c>
      <c r="AB624">
        <v>39.4</v>
      </c>
      <c r="AC624" s="12"/>
      <c r="AD624" s="3">
        <f t="shared" si="87"/>
        <v>63.631</v>
      </c>
      <c r="AE624" s="7">
        <v>43435</v>
      </c>
      <c r="AF624">
        <v>103</v>
      </c>
      <c r="AG624" s="12"/>
      <c r="AH624" s="3">
        <f t="shared" si="88"/>
        <v>166.345</v>
      </c>
    </row>
    <row r="625" spans="2:34" x14ac:dyDescent="0.35">
      <c r="B625">
        <f t="shared" si="89"/>
        <v>2018</v>
      </c>
      <c r="C625" s="7">
        <v>43222</v>
      </c>
      <c r="D625">
        <v>158</v>
      </c>
      <c r="E625" s="12">
        <v>0</v>
      </c>
      <c r="F625" s="3">
        <f t="shared" si="81"/>
        <v>208.61600000000001</v>
      </c>
      <c r="G625" s="7">
        <v>43253</v>
      </c>
      <c r="H625">
        <v>14.7</v>
      </c>
      <c r="I625" s="12">
        <v>0</v>
      </c>
      <c r="J625" s="3">
        <f t="shared" si="82"/>
        <v>1.6638999999999982</v>
      </c>
      <c r="K625" s="7">
        <v>43283</v>
      </c>
      <c r="L625">
        <v>51.4</v>
      </c>
      <c r="M625" s="12">
        <v>0</v>
      </c>
      <c r="N625" s="3">
        <f t="shared" si="83"/>
        <v>53.071800000000003</v>
      </c>
      <c r="O625" s="7">
        <v>43314</v>
      </c>
      <c r="P625">
        <v>6.9</v>
      </c>
      <c r="Q625" s="12">
        <v>0.08</v>
      </c>
      <c r="R625" s="3">
        <f t="shared" si="84"/>
        <v>3.0372999999999983</v>
      </c>
      <c r="S625" s="7">
        <v>43345</v>
      </c>
      <c r="T625">
        <v>5.03</v>
      </c>
      <c r="U625" s="12">
        <v>0</v>
      </c>
      <c r="V625" s="3">
        <f t="shared" si="85"/>
        <v>-5.6018899999999991</v>
      </c>
      <c r="W625" s="7">
        <v>43375</v>
      </c>
      <c r="X625">
        <v>4.78</v>
      </c>
      <c r="Y625" s="12">
        <v>0.33</v>
      </c>
      <c r="Z625" s="3">
        <f t="shared" si="86"/>
        <v>45.73836</v>
      </c>
      <c r="AA625" s="7">
        <v>43406</v>
      </c>
      <c r="AB625">
        <v>63.9</v>
      </c>
      <c r="AC625" s="12"/>
      <c r="AD625" s="3">
        <f t="shared" si="87"/>
        <v>103.1985</v>
      </c>
      <c r="AE625" s="7">
        <v>43436</v>
      </c>
      <c r="AF625">
        <v>94.6</v>
      </c>
      <c r="AG625" s="12"/>
      <c r="AH625" s="3">
        <f t="shared" si="88"/>
        <v>152.779</v>
      </c>
    </row>
    <row r="626" spans="2:34" x14ac:dyDescent="0.35">
      <c r="B626">
        <f t="shared" si="89"/>
        <v>2018</v>
      </c>
      <c r="C626" s="7">
        <v>43223</v>
      </c>
      <c r="D626">
        <v>135</v>
      </c>
      <c r="E626" s="12">
        <v>0.11</v>
      </c>
      <c r="F626" s="3">
        <f t="shared" si="81"/>
        <v>190.8715</v>
      </c>
      <c r="G626" s="7">
        <v>43254</v>
      </c>
      <c r="H626">
        <v>13.6</v>
      </c>
      <c r="I626" s="12">
        <v>0</v>
      </c>
      <c r="J626" s="3">
        <f t="shared" si="82"/>
        <v>8.3199999999997942E-2</v>
      </c>
      <c r="K626" s="7">
        <v>43284</v>
      </c>
      <c r="L626">
        <v>38.200000000000003</v>
      </c>
      <c r="M626" s="12">
        <v>0</v>
      </c>
      <c r="N626" s="3">
        <f t="shared" si="83"/>
        <v>34.103400000000008</v>
      </c>
      <c r="O626" s="7">
        <v>43315</v>
      </c>
      <c r="P626">
        <v>6.71</v>
      </c>
      <c r="Q626" s="12">
        <v>0</v>
      </c>
      <c r="R626" s="3">
        <f t="shared" si="84"/>
        <v>-8.3677300000000017</v>
      </c>
      <c r="S626" s="7">
        <v>43346</v>
      </c>
      <c r="T626">
        <v>4.96</v>
      </c>
      <c r="U626" s="12">
        <v>0</v>
      </c>
      <c r="V626" s="3">
        <f t="shared" si="85"/>
        <v>-5.7024799999999995</v>
      </c>
      <c r="W626" s="7">
        <v>43376</v>
      </c>
      <c r="X626">
        <v>13.6</v>
      </c>
      <c r="Y626" s="12">
        <v>1.01</v>
      </c>
      <c r="Z626" s="3">
        <f t="shared" si="86"/>
        <v>153.03469999999999</v>
      </c>
      <c r="AA626" s="7">
        <v>43407</v>
      </c>
      <c r="AB626">
        <v>148</v>
      </c>
      <c r="AC626" s="12"/>
      <c r="AD626" s="3">
        <f t="shared" si="87"/>
        <v>239.02</v>
      </c>
      <c r="AE626" s="7">
        <v>43437</v>
      </c>
      <c r="AF626">
        <v>128</v>
      </c>
      <c r="AG626" s="12"/>
      <c r="AH626" s="3">
        <f t="shared" si="88"/>
        <v>206.72</v>
      </c>
    </row>
    <row r="627" spans="2:34" x14ac:dyDescent="0.35">
      <c r="B627">
        <f t="shared" si="89"/>
        <v>2018</v>
      </c>
      <c r="C627" s="7">
        <v>43224</v>
      </c>
      <c r="D627">
        <v>139</v>
      </c>
      <c r="E627" s="12">
        <v>0.02</v>
      </c>
      <c r="F627" s="3">
        <f t="shared" si="81"/>
        <v>184.09599999999998</v>
      </c>
      <c r="G627" s="7">
        <v>43255</v>
      </c>
      <c r="H627">
        <v>12.3</v>
      </c>
      <c r="I627" s="12">
        <v>0.09</v>
      </c>
      <c r="J627" s="3">
        <f t="shared" si="82"/>
        <v>10.738599999999998</v>
      </c>
      <c r="K627" s="7">
        <v>43285</v>
      </c>
      <c r="L627">
        <v>30.8</v>
      </c>
      <c r="M627" s="12">
        <v>0.02</v>
      </c>
      <c r="N627" s="3">
        <f t="shared" si="83"/>
        <v>26.252600000000008</v>
      </c>
      <c r="O627" s="7">
        <v>43316</v>
      </c>
      <c r="P627">
        <v>7.04</v>
      </c>
      <c r="Q627" s="12">
        <v>0</v>
      </c>
      <c r="R627" s="3">
        <f t="shared" si="84"/>
        <v>-7.8935200000000005</v>
      </c>
      <c r="S627" s="7">
        <v>43347</v>
      </c>
      <c r="T627">
        <v>4.8899999999999997</v>
      </c>
      <c r="U627" s="12">
        <v>0</v>
      </c>
      <c r="V627" s="3">
        <f t="shared" si="85"/>
        <v>-5.80307</v>
      </c>
      <c r="W627" s="7">
        <v>43377</v>
      </c>
      <c r="X627">
        <v>9.0500000000000007</v>
      </c>
      <c r="Y627" s="12">
        <v>0</v>
      </c>
      <c r="Z627" s="3">
        <f t="shared" si="86"/>
        <v>5.9548500000000013</v>
      </c>
      <c r="AA627" s="7">
        <v>43408</v>
      </c>
      <c r="AB627">
        <v>186</v>
      </c>
      <c r="AC627" s="12"/>
      <c r="AD627" s="3">
        <f t="shared" si="87"/>
        <v>300.39</v>
      </c>
      <c r="AE627" s="7">
        <v>43438</v>
      </c>
      <c r="AF627">
        <v>129</v>
      </c>
      <c r="AG627" s="12"/>
      <c r="AH627" s="3">
        <f t="shared" si="88"/>
        <v>208.33500000000001</v>
      </c>
    </row>
    <row r="628" spans="2:34" x14ac:dyDescent="0.35">
      <c r="B628">
        <f t="shared" si="89"/>
        <v>2018</v>
      </c>
      <c r="C628" s="7">
        <v>43225</v>
      </c>
      <c r="D628">
        <v>134</v>
      </c>
      <c r="E628" s="12">
        <v>0.03</v>
      </c>
      <c r="F628" s="3">
        <f t="shared" si="81"/>
        <v>178.30250000000001</v>
      </c>
      <c r="G628" s="7">
        <v>43256</v>
      </c>
      <c r="H628">
        <v>16.600000000000001</v>
      </c>
      <c r="I628" s="12">
        <v>0.46</v>
      </c>
      <c r="J628" s="3">
        <f t="shared" si="82"/>
        <v>68.403199999999998</v>
      </c>
      <c r="K628" s="7">
        <v>43286</v>
      </c>
      <c r="L628">
        <v>24.5</v>
      </c>
      <c r="M628" s="12">
        <v>0</v>
      </c>
      <c r="N628" s="3">
        <f t="shared" si="83"/>
        <v>14.416499999999999</v>
      </c>
      <c r="O628" s="7">
        <v>43317</v>
      </c>
      <c r="P628">
        <v>7.77</v>
      </c>
      <c r="Q628" s="12">
        <v>0</v>
      </c>
      <c r="R628" s="3">
        <f t="shared" si="84"/>
        <v>-6.8445100000000014</v>
      </c>
      <c r="S628" s="7">
        <v>43348</v>
      </c>
      <c r="T628">
        <v>4.76</v>
      </c>
      <c r="U628" s="12">
        <v>0</v>
      </c>
      <c r="V628" s="3">
        <f t="shared" si="85"/>
        <v>-5.9898800000000003</v>
      </c>
      <c r="W628" s="7">
        <v>43378</v>
      </c>
      <c r="X628">
        <v>8.1300000000000008</v>
      </c>
      <c r="Y628" s="12">
        <v>0</v>
      </c>
      <c r="Z628" s="3">
        <f t="shared" si="86"/>
        <v>4.6328100000000019</v>
      </c>
      <c r="AA628" s="7">
        <v>43409</v>
      </c>
      <c r="AB628">
        <v>149</v>
      </c>
      <c r="AC628" s="12"/>
      <c r="AD628" s="3">
        <f t="shared" si="87"/>
        <v>240.63499999999999</v>
      </c>
      <c r="AE628" s="7">
        <v>43439</v>
      </c>
      <c r="AF628">
        <v>111</v>
      </c>
      <c r="AG628" s="12"/>
      <c r="AH628" s="3">
        <f t="shared" si="88"/>
        <v>179.26499999999999</v>
      </c>
    </row>
    <row r="629" spans="2:34" x14ac:dyDescent="0.35">
      <c r="B629">
        <f t="shared" si="89"/>
        <v>2018</v>
      </c>
      <c r="C629" s="7">
        <v>43226</v>
      </c>
      <c r="D629">
        <v>115</v>
      </c>
      <c r="E629" s="12">
        <v>0</v>
      </c>
      <c r="F629" s="3">
        <f t="shared" si="81"/>
        <v>146.82499999999999</v>
      </c>
      <c r="G629" s="7">
        <v>43257</v>
      </c>
      <c r="H629">
        <v>20.2</v>
      </c>
      <c r="I629" s="12">
        <v>0.16</v>
      </c>
      <c r="J629" s="3">
        <f t="shared" si="82"/>
        <v>31.831399999999999</v>
      </c>
      <c r="K629" s="7">
        <v>43287</v>
      </c>
      <c r="L629">
        <v>23</v>
      </c>
      <c r="M629" s="12">
        <v>0.51</v>
      </c>
      <c r="N629" s="3">
        <f t="shared" si="83"/>
        <v>83.22750000000002</v>
      </c>
      <c r="O629" s="7">
        <v>43318</v>
      </c>
      <c r="P629">
        <v>7.05</v>
      </c>
      <c r="Q629" s="12">
        <v>0</v>
      </c>
      <c r="R629" s="3">
        <f t="shared" si="84"/>
        <v>-7.879150000000001</v>
      </c>
      <c r="S629" s="7">
        <v>43349</v>
      </c>
      <c r="T629">
        <v>4.7699999999999996</v>
      </c>
      <c r="U629" s="12">
        <v>0</v>
      </c>
      <c r="V629" s="3">
        <f t="shared" si="85"/>
        <v>-5.9755100000000008</v>
      </c>
      <c r="W629" s="7">
        <v>43379</v>
      </c>
      <c r="X629">
        <v>7.01</v>
      </c>
      <c r="Y629" s="12">
        <v>0</v>
      </c>
      <c r="Z629" s="3">
        <f t="shared" si="86"/>
        <v>3.0233700000000008</v>
      </c>
      <c r="AA629" s="7">
        <v>43410</v>
      </c>
      <c r="AB629">
        <v>124</v>
      </c>
      <c r="AC629" s="12"/>
      <c r="AD629" s="3">
        <f t="shared" si="87"/>
        <v>200.26</v>
      </c>
      <c r="AE629" s="7">
        <v>43440</v>
      </c>
      <c r="AF629">
        <v>87.6</v>
      </c>
      <c r="AG629" s="12"/>
      <c r="AH629" s="3">
        <f t="shared" si="88"/>
        <v>141.47399999999999</v>
      </c>
    </row>
    <row r="630" spans="2:34" x14ac:dyDescent="0.35">
      <c r="B630">
        <f t="shared" si="89"/>
        <v>2018</v>
      </c>
      <c r="C630" s="7">
        <v>43227</v>
      </c>
      <c r="D630">
        <v>101</v>
      </c>
      <c r="E630" s="12">
        <v>0</v>
      </c>
      <c r="F630" s="3">
        <f t="shared" si="81"/>
        <v>126.70699999999999</v>
      </c>
      <c r="G630" s="7">
        <v>43258</v>
      </c>
      <c r="H630">
        <v>19.100000000000001</v>
      </c>
      <c r="I630" s="12">
        <v>0</v>
      </c>
      <c r="J630" s="3">
        <f t="shared" si="82"/>
        <v>7.9867000000000026</v>
      </c>
      <c r="K630" s="7">
        <v>43288</v>
      </c>
      <c r="L630">
        <v>22.3</v>
      </c>
      <c r="M630" s="12">
        <v>0</v>
      </c>
      <c r="N630" s="3">
        <f t="shared" si="83"/>
        <v>11.255100000000006</v>
      </c>
      <c r="O630" s="7">
        <v>43319</v>
      </c>
      <c r="P630">
        <v>6.77</v>
      </c>
      <c r="Q630" s="12">
        <v>0.17</v>
      </c>
      <c r="R630" s="3">
        <f t="shared" si="84"/>
        <v>15.373990000000001</v>
      </c>
      <c r="S630" s="7">
        <v>43350</v>
      </c>
      <c r="T630">
        <v>4.38</v>
      </c>
      <c r="U630" s="12">
        <v>0</v>
      </c>
      <c r="V630" s="3">
        <f t="shared" si="85"/>
        <v>-6.5359400000000001</v>
      </c>
      <c r="W630" s="7">
        <v>43380</v>
      </c>
      <c r="X630">
        <v>6.61</v>
      </c>
      <c r="Y630" s="12">
        <v>0.01</v>
      </c>
      <c r="Z630" s="3">
        <f t="shared" si="86"/>
        <v>3.8400700000000008</v>
      </c>
      <c r="AA630" s="7">
        <v>43411</v>
      </c>
      <c r="AB630">
        <v>132</v>
      </c>
      <c r="AC630" s="12"/>
      <c r="AD630" s="3">
        <f t="shared" si="87"/>
        <v>213.18</v>
      </c>
      <c r="AE630" s="7">
        <v>43441</v>
      </c>
      <c r="AF630">
        <v>67.099999999999994</v>
      </c>
      <c r="AG630" s="12"/>
      <c r="AH630" s="3">
        <f t="shared" si="88"/>
        <v>108.36649999999999</v>
      </c>
    </row>
    <row r="631" spans="2:34" x14ac:dyDescent="0.35">
      <c r="B631">
        <f t="shared" si="89"/>
        <v>2018</v>
      </c>
      <c r="C631" s="7">
        <v>43228</v>
      </c>
      <c r="D631">
        <v>85.4</v>
      </c>
      <c r="E631" s="12">
        <v>0</v>
      </c>
      <c r="F631" s="3">
        <f t="shared" si="81"/>
        <v>104.28980000000001</v>
      </c>
      <c r="G631" s="7">
        <v>43259</v>
      </c>
      <c r="H631">
        <v>17.600000000000001</v>
      </c>
      <c r="I631" s="12">
        <v>0</v>
      </c>
      <c r="J631" s="3">
        <f t="shared" si="82"/>
        <v>5.8312000000000026</v>
      </c>
      <c r="K631" s="7">
        <v>43289</v>
      </c>
      <c r="L631">
        <v>19.100000000000001</v>
      </c>
      <c r="M631" s="12">
        <v>0</v>
      </c>
      <c r="N631" s="3">
        <f t="shared" si="83"/>
        <v>6.6567000000000043</v>
      </c>
      <c r="O631" s="7">
        <v>43320</v>
      </c>
      <c r="P631">
        <v>6.9</v>
      </c>
      <c r="Q631" s="12">
        <v>0.04</v>
      </c>
      <c r="R631" s="3">
        <f t="shared" si="84"/>
        <v>-2.5287000000000015</v>
      </c>
      <c r="S631" s="7">
        <v>43351</v>
      </c>
      <c r="T631">
        <v>4.17</v>
      </c>
      <c r="U631" s="12">
        <v>0</v>
      </c>
      <c r="V631" s="3">
        <f t="shared" si="85"/>
        <v>-6.8377099999999995</v>
      </c>
      <c r="W631" s="7">
        <v>43381</v>
      </c>
      <c r="X631">
        <v>5.8</v>
      </c>
      <c r="Y631" s="12">
        <v>0</v>
      </c>
      <c r="Z631" s="3">
        <f t="shared" si="86"/>
        <v>1.2846000000000002</v>
      </c>
      <c r="AA631" s="7">
        <v>43412</v>
      </c>
      <c r="AB631">
        <v>111</v>
      </c>
      <c r="AC631" s="12"/>
      <c r="AD631" s="3">
        <f t="shared" si="87"/>
        <v>179.26499999999999</v>
      </c>
      <c r="AE631" s="7">
        <v>43442</v>
      </c>
      <c r="AF631">
        <v>53.3</v>
      </c>
      <c r="AG631" s="12"/>
      <c r="AH631" s="3">
        <f t="shared" si="88"/>
        <v>86.079499999999996</v>
      </c>
    </row>
    <row r="632" spans="2:34" x14ac:dyDescent="0.35">
      <c r="B632">
        <f t="shared" si="89"/>
        <v>2018</v>
      </c>
      <c r="C632" s="7">
        <v>43229</v>
      </c>
      <c r="D632">
        <v>75.3</v>
      </c>
      <c r="E632" s="12">
        <v>0</v>
      </c>
      <c r="F632" s="3">
        <f t="shared" si="81"/>
        <v>89.776100000000014</v>
      </c>
      <c r="G632" s="7">
        <v>43260</v>
      </c>
      <c r="H632">
        <v>15.9</v>
      </c>
      <c r="I632" s="12">
        <v>0</v>
      </c>
      <c r="J632" s="3">
        <f t="shared" si="82"/>
        <v>3.388300000000001</v>
      </c>
      <c r="K632" s="7">
        <v>43290</v>
      </c>
      <c r="L632">
        <v>16.100000000000001</v>
      </c>
      <c r="M632" s="12">
        <v>0</v>
      </c>
      <c r="N632" s="3">
        <f t="shared" si="83"/>
        <v>2.3457000000000043</v>
      </c>
      <c r="O632" s="7">
        <v>43321</v>
      </c>
      <c r="P632">
        <v>7.66</v>
      </c>
      <c r="Q632" s="12">
        <v>0.02</v>
      </c>
      <c r="R632" s="3">
        <f t="shared" si="84"/>
        <v>-4.2195800000000023</v>
      </c>
      <c r="S632" s="7">
        <v>43352</v>
      </c>
      <c r="T632">
        <v>3.91</v>
      </c>
      <c r="U632" s="12">
        <v>0</v>
      </c>
      <c r="V632" s="3">
        <f t="shared" si="85"/>
        <v>-7.2113299999999994</v>
      </c>
      <c r="W632" s="7">
        <v>43382</v>
      </c>
      <c r="X632">
        <v>5.41</v>
      </c>
      <c r="Y632" s="12">
        <v>0.09</v>
      </c>
      <c r="Z632" s="3">
        <f t="shared" si="86"/>
        <v>13.247669999999999</v>
      </c>
      <c r="AA632" s="7">
        <v>43413</v>
      </c>
      <c r="AB632">
        <v>91.7</v>
      </c>
      <c r="AC632" s="12"/>
      <c r="AD632" s="3">
        <f t="shared" si="87"/>
        <v>148.09550000000002</v>
      </c>
      <c r="AE632" s="7">
        <v>43443</v>
      </c>
      <c r="AF632">
        <v>47.1</v>
      </c>
      <c r="AG632" s="12"/>
      <c r="AH632" s="3">
        <f t="shared" si="88"/>
        <v>76.066500000000005</v>
      </c>
    </row>
    <row r="633" spans="2:34" x14ac:dyDescent="0.35">
      <c r="B633">
        <f t="shared" si="89"/>
        <v>2018</v>
      </c>
      <c r="C633" s="7">
        <v>43230</v>
      </c>
      <c r="D633">
        <v>67</v>
      </c>
      <c r="E633" s="12">
        <v>0</v>
      </c>
      <c r="F633" s="3">
        <f t="shared" si="81"/>
        <v>77.849000000000018</v>
      </c>
      <c r="G633" s="7">
        <v>43261</v>
      </c>
      <c r="H633">
        <v>14.8</v>
      </c>
      <c r="I633" s="12">
        <v>0</v>
      </c>
      <c r="J633" s="3">
        <f t="shared" si="82"/>
        <v>1.8076000000000008</v>
      </c>
      <c r="K633" s="7">
        <v>43291</v>
      </c>
      <c r="L633">
        <v>14.6</v>
      </c>
      <c r="M633" s="12">
        <v>0</v>
      </c>
      <c r="N633" s="3">
        <f t="shared" si="83"/>
        <v>0.19020000000000081</v>
      </c>
      <c r="O633" s="7">
        <v>43322</v>
      </c>
      <c r="P633">
        <v>6.77</v>
      </c>
      <c r="Q633" s="12">
        <v>0.34</v>
      </c>
      <c r="R633" s="3">
        <f t="shared" si="84"/>
        <v>39.029490000000003</v>
      </c>
      <c r="S633" s="7">
        <v>43353</v>
      </c>
      <c r="T633">
        <v>3.98</v>
      </c>
      <c r="U633" s="12">
        <v>0</v>
      </c>
      <c r="V633" s="3">
        <f t="shared" si="85"/>
        <v>-7.1107399999999998</v>
      </c>
      <c r="W633" s="7">
        <v>43383</v>
      </c>
      <c r="X633">
        <v>5.38</v>
      </c>
      <c r="Y633" s="12">
        <v>0</v>
      </c>
      <c r="Z633" s="3">
        <f t="shared" si="86"/>
        <v>0.68106000000000044</v>
      </c>
      <c r="AA633" s="7">
        <v>43414</v>
      </c>
      <c r="AB633">
        <v>125</v>
      </c>
      <c r="AC633" s="12"/>
      <c r="AD633" s="3">
        <f t="shared" si="87"/>
        <v>201.875</v>
      </c>
      <c r="AE633" s="7">
        <v>43444</v>
      </c>
      <c r="AF633">
        <v>41.9</v>
      </c>
      <c r="AG633" s="12"/>
      <c r="AH633" s="3">
        <f t="shared" si="88"/>
        <v>67.668499999999995</v>
      </c>
    </row>
    <row r="634" spans="2:34" x14ac:dyDescent="0.35">
      <c r="B634">
        <f t="shared" si="89"/>
        <v>2018</v>
      </c>
      <c r="C634" s="7">
        <v>43231</v>
      </c>
      <c r="D634">
        <v>62.1</v>
      </c>
      <c r="E634" s="12">
        <v>0</v>
      </c>
      <c r="F634" s="3">
        <f t="shared" si="81"/>
        <v>70.807700000000011</v>
      </c>
      <c r="G634" s="7">
        <v>43262</v>
      </c>
      <c r="H634">
        <v>13.6</v>
      </c>
      <c r="I634" s="12">
        <v>0</v>
      </c>
      <c r="J634" s="3">
        <f t="shared" si="82"/>
        <v>8.3199999999997942E-2</v>
      </c>
      <c r="K634" s="7">
        <v>43292</v>
      </c>
      <c r="L634">
        <v>12.9</v>
      </c>
      <c r="M634" s="12">
        <v>0</v>
      </c>
      <c r="N634" s="3">
        <f t="shared" si="83"/>
        <v>-2.2526999999999973</v>
      </c>
      <c r="O634" s="7">
        <v>43323</v>
      </c>
      <c r="P634">
        <v>6.38</v>
      </c>
      <c r="Q634" s="12">
        <v>0</v>
      </c>
      <c r="R634" s="3">
        <f t="shared" si="84"/>
        <v>-8.841940000000001</v>
      </c>
      <c r="S634" s="7">
        <v>43354</v>
      </c>
      <c r="T634">
        <v>7.99</v>
      </c>
      <c r="U634" s="12">
        <v>1.58</v>
      </c>
      <c r="V634" s="3">
        <f t="shared" si="85"/>
        <v>218.50863000000001</v>
      </c>
      <c r="W634" s="7">
        <v>43384</v>
      </c>
      <c r="X634">
        <v>9.4700000000000006</v>
      </c>
      <c r="Y634" s="12">
        <v>0.65</v>
      </c>
      <c r="Z634" s="3">
        <f t="shared" si="86"/>
        <v>97.005890000000008</v>
      </c>
      <c r="AA634" s="7">
        <v>43415</v>
      </c>
      <c r="AB634">
        <v>136</v>
      </c>
      <c r="AC634" s="12"/>
      <c r="AD634" s="3">
        <f t="shared" si="87"/>
        <v>219.64</v>
      </c>
      <c r="AE634" s="7">
        <v>43445</v>
      </c>
      <c r="AF634">
        <v>37.9</v>
      </c>
      <c r="AG634" s="12"/>
      <c r="AH634" s="3">
        <f t="shared" si="88"/>
        <v>61.208500000000001</v>
      </c>
    </row>
    <row r="635" spans="2:34" x14ac:dyDescent="0.35">
      <c r="B635">
        <f t="shared" si="89"/>
        <v>2018</v>
      </c>
      <c r="C635" s="7">
        <v>43232</v>
      </c>
      <c r="D635">
        <v>54.6</v>
      </c>
      <c r="E635" s="12">
        <v>0</v>
      </c>
      <c r="F635" s="3">
        <f t="shared" si="81"/>
        <v>60.030200000000001</v>
      </c>
      <c r="G635" s="7">
        <v>43263</v>
      </c>
      <c r="H635">
        <v>12.3</v>
      </c>
      <c r="I635" s="12">
        <v>0</v>
      </c>
      <c r="J635" s="3">
        <f t="shared" si="82"/>
        <v>-1.7849000000000004</v>
      </c>
      <c r="K635" s="7">
        <v>43293</v>
      </c>
      <c r="L635">
        <v>11</v>
      </c>
      <c r="M635" s="12">
        <v>0</v>
      </c>
      <c r="N635" s="3">
        <f t="shared" si="83"/>
        <v>-4.9829999999999988</v>
      </c>
      <c r="O635" s="7">
        <v>43324</v>
      </c>
      <c r="P635">
        <v>6.22</v>
      </c>
      <c r="Q635" s="12">
        <v>0</v>
      </c>
      <c r="R635" s="3">
        <f t="shared" si="84"/>
        <v>-9.0718600000000009</v>
      </c>
      <c r="S635" s="7">
        <v>43355</v>
      </c>
      <c r="T635">
        <v>7.03</v>
      </c>
      <c r="U635" s="12">
        <v>0.06</v>
      </c>
      <c r="V635" s="3">
        <f t="shared" si="85"/>
        <v>5.6211100000000016</v>
      </c>
      <c r="W635" s="7">
        <v>43385</v>
      </c>
      <c r="X635">
        <v>15.4</v>
      </c>
      <c r="Y635" s="12">
        <v>0.36</v>
      </c>
      <c r="Z635" s="3">
        <f t="shared" si="86"/>
        <v>65.1738</v>
      </c>
      <c r="AA635" s="7">
        <v>43416</v>
      </c>
      <c r="AB635">
        <v>117</v>
      </c>
      <c r="AC635" s="12"/>
      <c r="AD635" s="3">
        <f t="shared" si="87"/>
        <v>188.95500000000001</v>
      </c>
      <c r="AE635" s="7">
        <v>43446</v>
      </c>
      <c r="AF635">
        <v>34.5</v>
      </c>
      <c r="AG635" s="12"/>
      <c r="AH635" s="3">
        <f t="shared" si="88"/>
        <v>55.717500000000001</v>
      </c>
    </row>
    <row r="636" spans="2:34" x14ac:dyDescent="0.35">
      <c r="B636">
        <f t="shared" si="89"/>
        <v>2018</v>
      </c>
      <c r="C636" s="7">
        <v>43233</v>
      </c>
      <c r="D636">
        <v>50.6</v>
      </c>
      <c r="E636" s="12">
        <v>0</v>
      </c>
      <c r="F636" s="3">
        <f t="shared" si="81"/>
        <v>54.28220000000001</v>
      </c>
      <c r="G636" s="7">
        <v>43264</v>
      </c>
      <c r="H636">
        <v>10.7</v>
      </c>
      <c r="I636" s="12">
        <v>0</v>
      </c>
      <c r="J636" s="3">
        <f t="shared" si="82"/>
        <v>-4.0841000000000012</v>
      </c>
      <c r="K636" s="7">
        <v>43294</v>
      </c>
      <c r="L636">
        <v>9.81</v>
      </c>
      <c r="M636" s="12">
        <v>0</v>
      </c>
      <c r="N636" s="3">
        <f t="shared" si="83"/>
        <v>-6.6930299999999985</v>
      </c>
      <c r="O636" s="7">
        <v>43325</v>
      </c>
      <c r="P636">
        <v>6.06</v>
      </c>
      <c r="Q636" s="12">
        <v>0.01</v>
      </c>
      <c r="R636" s="3">
        <f t="shared" si="84"/>
        <v>-7.9102800000000029</v>
      </c>
      <c r="S636" s="7">
        <v>43356</v>
      </c>
      <c r="T636">
        <v>5.26</v>
      </c>
      <c r="U636" s="12">
        <v>0</v>
      </c>
      <c r="V636" s="3">
        <f t="shared" si="85"/>
        <v>-5.2713799999999997</v>
      </c>
      <c r="W636" s="7">
        <v>43386</v>
      </c>
      <c r="X636">
        <v>13</v>
      </c>
      <c r="Y636" s="12">
        <v>0.05</v>
      </c>
      <c r="Z636" s="3">
        <f t="shared" si="86"/>
        <v>18.5885</v>
      </c>
      <c r="AA636" s="7">
        <v>43417</v>
      </c>
      <c r="AB636">
        <v>121</v>
      </c>
      <c r="AC636" s="12"/>
      <c r="AD636" s="3">
        <f t="shared" si="87"/>
        <v>195.41499999999999</v>
      </c>
      <c r="AE636" s="7">
        <v>43447</v>
      </c>
      <c r="AF636">
        <v>32</v>
      </c>
      <c r="AG636" s="12"/>
      <c r="AH636" s="3">
        <f t="shared" si="88"/>
        <v>51.68</v>
      </c>
    </row>
    <row r="637" spans="2:34" x14ac:dyDescent="0.35">
      <c r="B637">
        <f t="shared" si="89"/>
        <v>2018</v>
      </c>
      <c r="C637" s="7">
        <v>43234</v>
      </c>
      <c r="D637">
        <v>47.2</v>
      </c>
      <c r="E637" s="12">
        <v>0</v>
      </c>
      <c r="F637" s="3">
        <f t="shared" si="81"/>
        <v>49.396400000000007</v>
      </c>
      <c r="G637" s="7">
        <v>43265</v>
      </c>
      <c r="H637">
        <v>10.9</v>
      </c>
      <c r="I637" s="12">
        <v>0.03</v>
      </c>
      <c r="J637" s="3">
        <f t="shared" si="82"/>
        <v>0.37780000000000058</v>
      </c>
      <c r="K637" s="7">
        <v>43295</v>
      </c>
      <c r="L637">
        <v>8.5299999999999994</v>
      </c>
      <c r="M637" s="12">
        <v>0</v>
      </c>
      <c r="N637" s="3">
        <f t="shared" si="83"/>
        <v>-8.5323899999999995</v>
      </c>
      <c r="O637" s="7">
        <v>43326</v>
      </c>
      <c r="P637">
        <v>6.17</v>
      </c>
      <c r="Q637" s="12">
        <v>0</v>
      </c>
      <c r="R637" s="3">
        <f t="shared" si="84"/>
        <v>-9.1437100000000004</v>
      </c>
      <c r="S637" s="7">
        <v>43357</v>
      </c>
      <c r="T637">
        <v>4.6399999999999997</v>
      </c>
      <c r="U637" s="12">
        <v>0</v>
      </c>
      <c r="V637" s="3">
        <f t="shared" si="85"/>
        <v>-6.1623200000000002</v>
      </c>
      <c r="W637" s="7">
        <v>43387</v>
      </c>
      <c r="X637">
        <v>12.5</v>
      </c>
      <c r="Y637" s="12">
        <v>0.01</v>
      </c>
      <c r="Z637" s="3">
        <f t="shared" si="86"/>
        <v>12.304000000000002</v>
      </c>
      <c r="AA637" s="7">
        <v>43418</v>
      </c>
      <c r="AB637">
        <v>163</v>
      </c>
      <c r="AC637" s="12"/>
      <c r="AD637" s="3">
        <f t="shared" si="87"/>
        <v>263.245</v>
      </c>
      <c r="AE637" s="7">
        <v>43448</v>
      </c>
      <c r="AF637">
        <v>30.7</v>
      </c>
      <c r="AG637" s="12"/>
      <c r="AH637" s="3">
        <f t="shared" si="88"/>
        <v>49.580500000000001</v>
      </c>
    </row>
    <row r="638" spans="2:34" x14ac:dyDescent="0.35">
      <c r="B638">
        <f t="shared" si="89"/>
        <v>2018</v>
      </c>
      <c r="C638" s="7">
        <v>43235</v>
      </c>
      <c r="D638">
        <v>46.9</v>
      </c>
      <c r="E638" s="12">
        <v>0</v>
      </c>
      <c r="F638" s="3">
        <f t="shared" si="81"/>
        <v>48.965300000000006</v>
      </c>
      <c r="G638" s="7">
        <v>43266</v>
      </c>
      <c r="H638">
        <v>11.7</v>
      </c>
      <c r="I638" s="12">
        <v>0</v>
      </c>
      <c r="J638" s="3">
        <f t="shared" si="82"/>
        <v>-2.6471000000000018</v>
      </c>
      <c r="K638" s="7">
        <v>43296</v>
      </c>
      <c r="L638">
        <v>7.67</v>
      </c>
      <c r="M638" s="12">
        <v>0</v>
      </c>
      <c r="N638" s="3">
        <f t="shared" si="83"/>
        <v>-9.7682099999999981</v>
      </c>
      <c r="O638" s="7">
        <v>43327</v>
      </c>
      <c r="P638">
        <v>6.32</v>
      </c>
      <c r="Q638" s="12">
        <v>0</v>
      </c>
      <c r="R638" s="3">
        <f t="shared" si="84"/>
        <v>-8.9281600000000001</v>
      </c>
      <c r="S638" s="7">
        <v>43358</v>
      </c>
      <c r="T638">
        <v>4.0999999999999996</v>
      </c>
      <c r="U638" s="12">
        <v>0</v>
      </c>
      <c r="V638" s="3">
        <f t="shared" si="85"/>
        <v>-6.9382999999999999</v>
      </c>
      <c r="W638" s="7">
        <v>43388</v>
      </c>
      <c r="X638">
        <v>12.6</v>
      </c>
      <c r="Y638" s="12">
        <v>0.06</v>
      </c>
      <c r="Z638" s="3">
        <f t="shared" si="86"/>
        <v>19.405200000000001</v>
      </c>
      <c r="AA638" s="7">
        <v>43419</v>
      </c>
      <c r="AB638">
        <v>136</v>
      </c>
      <c r="AC638" s="12"/>
      <c r="AD638" s="3">
        <f t="shared" si="87"/>
        <v>219.64</v>
      </c>
      <c r="AE638" s="7">
        <v>43449</v>
      </c>
      <c r="AF638">
        <v>32.5</v>
      </c>
      <c r="AG638" s="12"/>
      <c r="AH638" s="3">
        <f t="shared" si="88"/>
        <v>52.487499999999997</v>
      </c>
    </row>
    <row r="639" spans="2:34" x14ac:dyDescent="0.35">
      <c r="B639">
        <f t="shared" si="89"/>
        <v>2018</v>
      </c>
      <c r="C639" s="7">
        <v>43236</v>
      </c>
      <c r="D639">
        <v>47.7</v>
      </c>
      <c r="E639" s="12">
        <v>0.15</v>
      </c>
      <c r="F639" s="3">
        <f t="shared" si="81"/>
        <v>70.987400000000008</v>
      </c>
      <c r="G639" s="7">
        <v>43267</v>
      </c>
      <c r="H639">
        <v>10.3</v>
      </c>
      <c r="I639" s="12">
        <v>0</v>
      </c>
      <c r="J639" s="3">
        <f t="shared" si="82"/>
        <v>-4.6588999999999992</v>
      </c>
      <c r="K639" s="7">
        <v>43297</v>
      </c>
      <c r="L639">
        <v>7.22</v>
      </c>
      <c r="M639" s="12">
        <v>0</v>
      </c>
      <c r="N639" s="3">
        <f t="shared" si="83"/>
        <v>-10.414859999999999</v>
      </c>
      <c r="O639" s="7">
        <v>43328</v>
      </c>
      <c r="P639">
        <v>7.98</v>
      </c>
      <c r="Q639" s="12">
        <v>0.21</v>
      </c>
      <c r="R639" s="3">
        <f t="shared" si="84"/>
        <v>22.678759999999997</v>
      </c>
      <c r="S639" s="7">
        <v>43359</v>
      </c>
      <c r="T639">
        <v>3.8</v>
      </c>
      <c r="U639" s="12">
        <v>0</v>
      </c>
      <c r="V639" s="3">
        <f t="shared" si="85"/>
        <v>-7.3693999999999997</v>
      </c>
      <c r="W639" s="7">
        <v>43389</v>
      </c>
      <c r="X639">
        <v>23.2</v>
      </c>
      <c r="Y639" s="12">
        <v>0.84</v>
      </c>
      <c r="Z639" s="3">
        <f t="shared" si="86"/>
        <v>143.17439999999999</v>
      </c>
      <c r="AA639" s="7">
        <v>43420</v>
      </c>
      <c r="AB639">
        <v>116</v>
      </c>
      <c r="AC639" s="12"/>
      <c r="AD639" s="3">
        <f t="shared" si="87"/>
        <v>187.34</v>
      </c>
      <c r="AE639" s="7">
        <v>43450</v>
      </c>
      <c r="AF639">
        <v>35.1</v>
      </c>
      <c r="AG639" s="12"/>
      <c r="AH639" s="3">
        <f t="shared" si="88"/>
        <v>56.686500000000002</v>
      </c>
    </row>
    <row r="640" spans="2:34" x14ac:dyDescent="0.35">
      <c r="B640">
        <f t="shared" si="89"/>
        <v>2018</v>
      </c>
      <c r="C640" s="7">
        <v>43237</v>
      </c>
      <c r="D640">
        <v>44.9</v>
      </c>
      <c r="E640" s="12">
        <v>0</v>
      </c>
      <c r="F640" s="3">
        <f t="shared" si="81"/>
        <v>46.091299999999997</v>
      </c>
      <c r="G640" s="7">
        <v>43268</v>
      </c>
      <c r="H640">
        <v>9.2200000000000006</v>
      </c>
      <c r="I640" s="12">
        <v>0</v>
      </c>
      <c r="J640" s="3">
        <f t="shared" si="82"/>
        <v>-6.2108600000000003</v>
      </c>
      <c r="K640" s="7">
        <v>43298</v>
      </c>
      <c r="L640">
        <v>7.02</v>
      </c>
      <c r="M640" s="12">
        <v>0</v>
      </c>
      <c r="N640" s="3">
        <f t="shared" si="83"/>
        <v>-10.702259999999999</v>
      </c>
      <c r="O640" s="7">
        <v>43329</v>
      </c>
      <c r="P640">
        <v>7.01</v>
      </c>
      <c r="Q640" s="12">
        <v>0</v>
      </c>
      <c r="R640" s="3">
        <f t="shared" si="84"/>
        <v>-7.936630000000001</v>
      </c>
      <c r="S640" s="7">
        <v>43360</v>
      </c>
      <c r="T640">
        <v>3.72</v>
      </c>
      <c r="U640" s="12">
        <v>0</v>
      </c>
      <c r="V640" s="3">
        <f t="shared" si="85"/>
        <v>-7.4843599999999997</v>
      </c>
      <c r="W640" s="7">
        <v>43390</v>
      </c>
      <c r="X640">
        <v>16.7</v>
      </c>
      <c r="Y640" s="12">
        <v>0.01</v>
      </c>
      <c r="Z640" s="3">
        <f t="shared" si="86"/>
        <v>18.339400000000001</v>
      </c>
      <c r="AA640" s="7">
        <v>43421</v>
      </c>
      <c r="AB640">
        <v>98</v>
      </c>
      <c r="AC640" s="12"/>
      <c r="AD640" s="3">
        <f t="shared" si="87"/>
        <v>158.27000000000001</v>
      </c>
      <c r="AE640" s="7">
        <v>43451</v>
      </c>
      <c r="AF640">
        <v>36.5</v>
      </c>
      <c r="AG640" s="12"/>
      <c r="AH640" s="3">
        <f t="shared" si="88"/>
        <v>58.947499999999998</v>
      </c>
    </row>
    <row r="641" spans="2:34" x14ac:dyDescent="0.35">
      <c r="B641">
        <f t="shared" si="89"/>
        <v>2018</v>
      </c>
      <c r="C641" s="7">
        <v>43238</v>
      </c>
      <c r="D641">
        <v>42.2</v>
      </c>
      <c r="E641" s="12">
        <v>0</v>
      </c>
      <c r="F641" s="3">
        <f t="shared" si="81"/>
        <v>42.211400000000005</v>
      </c>
      <c r="G641" s="7">
        <v>43269</v>
      </c>
      <c r="H641">
        <v>8.83</v>
      </c>
      <c r="I641" s="12">
        <v>0.11</v>
      </c>
      <c r="J641" s="3">
        <f t="shared" si="82"/>
        <v>8.5352100000000011</v>
      </c>
      <c r="K641" s="7">
        <v>43299</v>
      </c>
      <c r="L641">
        <v>7.79</v>
      </c>
      <c r="M641" s="12">
        <v>0</v>
      </c>
      <c r="N641" s="3">
        <f t="shared" si="83"/>
        <v>-9.5957699999999981</v>
      </c>
      <c r="O641" s="7">
        <v>43330</v>
      </c>
      <c r="P641">
        <v>10.6</v>
      </c>
      <c r="Q641" s="12">
        <v>0.96</v>
      </c>
      <c r="R641" s="3">
        <f t="shared" si="84"/>
        <v>130.80619999999999</v>
      </c>
      <c r="S641" s="7">
        <v>43361</v>
      </c>
      <c r="T641">
        <v>3.55</v>
      </c>
      <c r="U641" s="12">
        <v>0</v>
      </c>
      <c r="V641" s="3">
        <f t="shared" si="85"/>
        <v>-7.72865</v>
      </c>
      <c r="W641" s="7">
        <v>43391</v>
      </c>
      <c r="X641">
        <v>21.2</v>
      </c>
      <c r="Y641" s="12">
        <v>0</v>
      </c>
      <c r="Z641" s="3">
        <f t="shared" si="86"/>
        <v>23.414400000000001</v>
      </c>
      <c r="AA641" s="7">
        <v>43422</v>
      </c>
      <c r="AB641">
        <v>83.3</v>
      </c>
      <c r="AC641" s="12"/>
      <c r="AD641" s="3">
        <f t="shared" si="87"/>
        <v>134.52949999999998</v>
      </c>
      <c r="AE641" s="7">
        <v>43452</v>
      </c>
      <c r="AF641">
        <v>39.299999999999997</v>
      </c>
      <c r="AG641" s="12"/>
      <c r="AH641" s="3">
        <f t="shared" si="88"/>
        <v>63.469499999999996</v>
      </c>
    </row>
    <row r="642" spans="2:34" x14ac:dyDescent="0.35">
      <c r="B642">
        <f t="shared" si="89"/>
        <v>2018</v>
      </c>
      <c r="C642" s="7">
        <v>43239</v>
      </c>
      <c r="D642">
        <v>38.4</v>
      </c>
      <c r="E642" s="12">
        <v>0</v>
      </c>
      <c r="F642" s="3">
        <f t="shared" si="81"/>
        <v>36.750799999999998</v>
      </c>
      <c r="G642" s="7">
        <v>43270</v>
      </c>
      <c r="H642">
        <v>13.4</v>
      </c>
      <c r="I642" s="12">
        <v>1.41</v>
      </c>
      <c r="J642" s="3">
        <f t="shared" si="82"/>
        <v>195.9973</v>
      </c>
      <c r="K642" s="7">
        <v>43300</v>
      </c>
      <c r="L642">
        <v>7.26</v>
      </c>
      <c r="M642" s="12">
        <v>0</v>
      </c>
      <c r="N642" s="3">
        <f t="shared" si="83"/>
        <v>-10.357379999999999</v>
      </c>
      <c r="O642" s="7">
        <v>43331</v>
      </c>
      <c r="P642">
        <v>9.5399999999999991</v>
      </c>
      <c r="Q642" s="12">
        <v>0</v>
      </c>
      <c r="R642" s="3">
        <f t="shared" si="84"/>
        <v>-4.301020000000003</v>
      </c>
      <c r="S642" s="7">
        <v>43362</v>
      </c>
      <c r="T642">
        <v>3.51</v>
      </c>
      <c r="U642" s="12">
        <v>0.17</v>
      </c>
      <c r="V642" s="3">
        <f t="shared" si="85"/>
        <v>15.869370000000004</v>
      </c>
      <c r="W642" s="7">
        <v>43392</v>
      </c>
      <c r="X642">
        <v>13.1</v>
      </c>
      <c r="Y642" s="12">
        <v>0</v>
      </c>
      <c r="Z642" s="3">
        <f t="shared" si="86"/>
        <v>11.774699999999999</v>
      </c>
      <c r="AA642" s="7">
        <v>43423</v>
      </c>
      <c r="AB642">
        <v>72.2</v>
      </c>
      <c r="AC642" s="12"/>
      <c r="AD642" s="3">
        <f t="shared" si="87"/>
        <v>116.60300000000001</v>
      </c>
      <c r="AE642" s="7">
        <v>43453</v>
      </c>
      <c r="AF642">
        <v>38.5</v>
      </c>
      <c r="AG642" s="12"/>
      <c r="AH642" s="3">
        <f t="shared" si="88"/>
        <v>62.177500000000002</v>
      </c>
    </row>
    <row r="643" spans="2:34" x14ac:dyDescent="0.35">
      <c r="B643">
        <f t="shared" si="89"/>
        <v>2018</v>
      </c>
      <c r="C643" s="7">
        <v>43240</v>
      </c>
      <c r="D643">
        <v>47.6</v>
      </c>
      <c r="E643" s="12">
        <v>0.53</v>
      </c>
      <c r="F643" s="3">
        <f t="shared" si="81"/>
        <v>123.72069999999999</v>
      </c>
      <c r="G643" s="7">
        <v>43271</v>
      </c>
      <c r="H643">
        <v>11.2</v>
      </c>
      <c r="I643" s="12">
        <v>0</v>
      </c>
      <c r="J643" s="3">
        <f t="shared" si="82"/>
        <v>-3.3656000000000006</v>
      </c>
      <c r="K643" s="7">
        <v>43301</v>
      </c>
      <c r="L643">
        <v>6.53</v>
      </c>
      <c r="M643" s="12">
        <v>0</v>
      </c>
      <c r="N643" s="3">
        <f t="shared" si="83"/>
        <v>-11.406389999999998</v>
      </c>
      <c r="O643" s="7">
        <v>43332</v>
      </c>
      <c r="P643">
        <v>8.4499999999999993</v>
      </c>
      <c r="Q643" s="12">
        <v>0</v>
      </c>
      <c r="R643" s="3">
        <f t="shared" si="84"/>
        <v>-5.8673500000000018</v>
      </c>
      <c r="S643" s="7">
        <v>43363</v>
      </c>
      <c r="T643">
        <v>3.45</v>
      </c>
      <c r="U643" s="12">
        <v>0</v>
      </c>
      <c r="V643" s="3">
        <f t="shared" si="85"/>
        <v>-7.87235</v>
      </c>
      <c r="W643" s="7">
        <v>43393</v>
      </c>
      <c r="X643">
        <v>11.4</v>
      </c>
      <c r="Y643" s="12">
        <v>0</v>
      </c>
      <c r="Z643" s="3">
        <f t="shared" si="86"/>
        <v>9.3318000000000012</v>
      </c>
      <c r="AA643" s="7">
        <v>43424</v>
      </c>
      <c r="AB643">
        <v>66.099999999999994</v>
      </c>
      <c r="AC643" s="12"/>
      <c r="AD643" s="3">
        <f t="shared" si="87"/>
        <v>106.75149999999999</v>
      </c>
      <c r="AE643" s="7">
        <v>43454</v>
      </c>
      <c r="AF643">
        <v>36.9</v>
      </c>
      <c r="AG643" s="12"/>
      <c r="AH643" s="3">
        <f t="shared" si="88"/>
        <v>59.593499999999999</v>
      </c>
    </row>
    <row r="644" spans="2:34" x14ac:dyDescent="0.35">
      <c r="B644">
        <f t="shared" si="89"/>
        <v>2018</v>
      </c>
      <c r="C644" s="7">
        <v>43241</v>
      </c>
      <c r="D644">
        <v>45.3</v>
      </c>
      <c r="E644" s="12">
        <v>0</v>
      </c>
      <c r="F644" s="3">
        <f t="shared" ref="F644:F707" si="90">IF(ISBLANK(D644),"",(D644*F$3)+F$2+((E644/12)*GL_sqft)/Day_sec)</f>
        <v>46.666099999999993</v>
      </c>
      <c r="G644" s="7">
        <v>43272</v>
      </c>
      <c r="H644">
        <v>9.84</v>
      </c>
      <c r="I644" s="12">
        <v>0</v>
      </c>
      <c r="J644" s="3">
        <f t="shared" ref="J644:J707" si="91">IF(ISBLANK(H644),"",(H644*J$3)+J$2+((I644/12)*GL_sqft)/Day_sec)</f>
        <v>-5.3199199999999998</v>
      </c>
      <c r="K644" s="7">
        <v>43302</v>
      </c>
      <c r="L644">
        <v>6.47</v>
      </c>
      <c r="M644" s="12">
        <v>0</v>
      </c>
      <c r="N644" s="3">
        <f t="shared" ref="N644:N707" si="92">IF(ISBLANK(L644),"",(L644*N$3)+N$2+((M644/12)*GL_sqft)/Day_sec)</f>
        <v>-11.492609999999999</v>
      </c>
      <c r="O644" s="7">
        <v>43333</v>
      </c>
      <c r="P644">
        <v>8.2799999999999994</v>
      </c>
      <c r="Q644" s="12">
        <v>0</v>
      </c>
      <c r="R644" s="3">
        <f t="shared" ref="R644:R707" si="93">IF(ISBLANK(P644),"",(P644*R$3)+R$2+((Q644/12)*GL_sqft)/Day_sec)</f>
        <v>-6.1116400000000013</v>
      </c>
      <c r="S644" s="7">
        <v>43364</v>
      </c>
      <c r="T644">
        <v>3.38</v>
      </c>
      <c r="U644" s="12">
        <v>0.06</v>
      </c>
      <c r="V644" s="3">
        <f t="shared" ref="V644:V707" si="94">IF(ISBLANK(T644),"",(T644*V$3)+V$2+((U644/12)*GL_sqft)/Day_sec)</f>
        <v>0.37605999999999984</v>
      </c>
      <c r="W644" s="7">
        <v>43394</v>
      </c>
      <c r="X644">
        <v>10.5</v>
      </c>
      <c r="Y644" s="12">
        <v>0</v>
      </c>
      <c r="Z644" s="3">
        <f t="shared" ref="Z644:Z707" si="95">IF(ISBLANK(X644),"",(X644*Z$3)+Z$2+((Y644/12)*GL_sqft)/Day_sec)</f>
        <v>8.0384999999999991</v>
      </c>
      <c r="AA644" s="7">
        <v>43425</v>
      </c>
      <c r="AB644">
        <v>61.9</v>
      </c>
      <c r="AC644" s="12"/>
      <c r="AD644" s="3">
        <f t="shared" ref="AD644:AD707" si="96">IF(ISBLANK(AB644),"",(AB644*AD$3)+AD$2+((AC644/12)*GL_sqft)/Day_sec)</f>
        <v>99.968499999999992</v>
      </c>
      <c r="AE644" s="7">
        <v>43455</v>
      </c>
      <c r="AF644">
        <v>66</v>
      </c>
      <c r="AG644" s="12"/>
      <c r="AH644" s="3">
        <f t="shared" ref="AH644:AH707" si="97">IF(ISBLANK(AF644),"",(AF644*AH$3)+AH$2+((AG644/12)*GL_sqft)/Day_sec)</f>
        <v>106.59</v>
      </c>
    </row>
    <row r="645" spans="2:34" x14ac:dyDescent="0.35">
      <c r="B645">
        <f t="shared" ref="B645:B708" si="98">YEAR(O645)</f>
        <v>2018</v>
      </c>
      <c r="C645" s="7">
        <v>43242</v>
      </c>
      <c r="D645">
        <v>40.700000000000003</v>
      </c>
      <c r="E645" s="12">
        <v>0</v>
      </c>
      <c r="F645" s="3">
        <f t="shared" si="90"/>
        <v>40.055900000000008</v>
      </c>
      <c r="G645" s="7">
        <v>43273</v>
      </c>
      <c r="H645">
        <v>9.44</v>
      </c>
      <c r="I645" s="12">
        <v>0</v>
      </c>
      <c r="J645" s="3">
        <f t="shared" si="91"/>
        <v>-5.8947200000000013</v>
      </c>
      <c r="K645" s="7">
        <v>43303</v>
      </c>
      <c r="L645">
        <v>6.52</v>
      </c>
      <c r="M645" s="12">
        <v>0</v>
      </c>
      <c r="N645" s="3">
        <f t="shared" si="92"/>
        <v>-11.42076</v>
      </c>
      <c r="O645" s="7">
        <v>43334</v>
      </c>
      <c r="P645">
        <v>8.59</v>
      </c>
      <c r="Q645" s="12">
        <v>0.56000000000000005</v>
      </c>
      <c r="R645" s="3">
        <f t="shared" si="93"/>
        <v>72.257830000000013</v>
      </c>
      <c r="S645" s="7">
        <v>43365</v>
      </c>
      <c r="T645">
        <v>3.39</v>
      </c>
      <c r="U645" s="12">
        <v>0.06</v>
      </c>
      <c r="V645" s="3">
        <f t="shared" si="94"/>
        <v>0.39043000000000028</v>
      </c>
      <c r="W645" s="7">
        <v>43395</v>
      </c>
      <c r="X645">
        <v>9.35</v>
      </c>
      <c r="Y645" s="12">
        <v>0</v>
      </c>
      <c r="Z645" s="3">
        <f t="shared" si="95"/>
        <v>6.3859500000000002</v>
      </c>
      <c r="AA645" s="7">
        <v>43426</v>
      </c>
      <c r="AB645">
        <v>57.8</v>
      </c>
      <c r="AC645" s="12"/>
      <c r="AD645" s="3">
        <f t="shared" si="96"/>
        <v>93.346999999999994</v>
      </c>
      <c r="AE645" s="7">
        <v>43456</v>
      </c>
      <c r="AF645">
        <v>421</v>
      </c>
      <c r="AG645" s="12"/>
      <c r="AH645" s="3">
        <f t="shared" si="97"/>
        <v>679.91499999999996</v>
      </c>
    </row>
    <row r="646" spans="2:34" x14ac:dyDescent="0.35">
      <c r="B646">
        <f t="shared" si="98"/>
        <v>2018</v>
      </c>
      <c r="C646" s="7">
        <v>43243</v>
      </c>
      <c r="D646">
        <v>38.299999999999997</v>
      </c>
      <c r="E646" s="12">
        <v>0.16</v>
      </c>
      <c r="F646" s="3">
        <f t="shared" si="90"/>
        <v>58.871099999999998</v>
      </c>
      <c r="G646" s="7">
        <v>43274</v>
      </c>
      <c r="H646">
        <v>9.2899999999999991</v>
      </c>
      <c r="I646" s="12">
        <v>0</v>
      </c>
      <c r="J646" s="3">
        <f t="shared" si="91"/>
        <v>-6.1102700000000016</v>
      </c>
      <c r="K646" s="7">
        <v>43304</v>
      </c>
      <c r="L646">
        <v>6.76</v>
      </c>
      <c r="M646" s="12">
        <v>0.04</v>
      </c>
      <c r="N646" s="3">
        <f t="shared" si="92"/>
        <v>-5.5098799999999999</v>
      </c>
      <c r="O646" s="7">
        <v>43335</v>
      </c>
      <c r="P646">
        <v>8.93</v>
      </c>
      <c r="Q646" s="12">
        <v>0</v>
      </c>
      <c r="R646" s="3">
        <f t="shared" si="93"/>
        <v>-5.1775900000000021</v>
      </c>
      <c r="S646" s="7">
        <v>43366</v>
      </c>
      <c r="T646">
        <v>3.05</v>
      </c>
      <c r="U646" s="12">
        <v>0</v>
      </c>
      <c r="V646" s="3">
        <f t="shared" si="94"/>
        <v>-8.4471500000000006</v>
      </c>
      <c r="W646" s="7">
        <v>43396</v>
      </c>
      <c r="X646">
        <v>8.6300000000000008</v>
      </c>
      <c r="Y646" s="12">
        <v>0.01</v>
      </c>
      <c r="Z646" s="3">
        <f t="shared" si="95"/>
        <v>6.7428100000000022</v>
      </c>
      <c r="AA646" s="7">
        <v>43427</v>
      </c>
      <c r="AB646">
        <v>54.1</v>
      </c>
      <c r="AC646" s="12"/>
      <c r="AD646" s="3">
        <f t="shared" si="96"/>
        <v>87.371499999999997</v>
      </c>
      <c r="AE646" s="7">
        <v>43457</v>
      </c>
      <c r="AF646">
        <v>436</v>
      </c>
      <c r="AG646" s="12"/>
      <c r="AH646" s="3">
        <f t="shared" si="97"/>
        <v>704.14</v>
      </c>
    </row>
    <row r="647" spans="2:34" x14ac:dyDescent="0.35">
      <c r="B647">
        <f t="shared" si="98"/>
        <v>2018</v>
      </c>
      <c r="C647" s="7">
        <v>43244</v>
      </c>
      <c r="D647">
        <v>34.4</v>
      </c>
      <c r="E647" s="12">
        <v>0</v>
      </c>
      <c r="F647" s="3">
        <f t="shared" si="90"/>
        <v>31.002800000000001</v>
      </c>
      <c r="G647" s="7">
        <v>43275</v>
      </c>
      <c r="H647">
        <v>13.3</v>
      </c>
      <c r="I647" s="12">
        <v>0.78</v>
      </c>
      <c r="J647" s="3">
        <f t="shared" si="91"/>
        <v>108.18910000000001</v>
      </c>
      <c r="K647" s="7">
        <v>43305</v>
      </c>
      <c r="L647">
        <v>6.42</v>
      </c>
      <c r="M647" s="12">
        <v>0</v>
      </c>
      <c r="N647" s="3">
        <f t="shared" si="92"/>
        <v>-11.564459999999999</v>
      </c>
      <c r="O647" s="7">
        <v>43336</v>
      </c>
      <c r="P647">
        <v>7.98</v>
      </c>
      <c r="Q647" s="12">
        <v>0</v>
      </c>
      <c r="R647" s="3">
        <f t="shared" si="93"/>
        <v>-6.5427400000000002</v>
      </c>
      <c r="S647" s="7">
        <v>43367</v>
      </c>
      <c r="T647">
        <v>2.91</v>
      </c>
      <c r="U647" s="12">
        <v>0</v>
      </c>
      <c r="V647" s="3">
        <f t="shared" si="94"/>
        <v>-8.6483299999999996</v>
      </c>
      <c r="W647" s="7">
        <v>43397</v>
      </c>
      <c r="X647">
        <v>13.7</v>
      </c>
      <c r="Y647" s="12">
        <v>0.41</v>
      </c>
      <c r="Z647" s="3">
        <f t="shared" si="95"/>
        <v>69.688400000000001</v>
      </c>
      <c r="AA647" s="7">
        <v>43428</v>
      </c>
      <c r="AB647">
        <v>47.4</v>
      </c>
      <c r="AC647" s="12"/>
      <c r="AD647" s="3">
        <f t="shared" si="96"/>
        <v>76.551000000000002</v>
      </c>
      <c r="AE647" s="7">
        <v>43458</v>
      </c>
      <c r="AF647">
        <v>285</v>
      </c>
      <c r="AG647" s="12"/>
      <c r="AH647" s="3">
        <f t="shared" si="97"/>
        <v>460.27499999999998</v>
      </c>
    </row>
    <row r="648" spans="2:34" x14ac:dyDescent="0.35">
      <c r="B648">
        <f t="shared" si="98"/>
        <v>2018</v>
      </c>
      <c r="C648" s="7">
        <v>43245</v>
      </c>
      <c r="D648">
        <v>31.9</v>
      </c>
      <c r="E648" s="12">
        <v>0</v>
      </c>
      <c r="F648" s="3">
        <f t="shared" si="90"/>
        <v>27.410299999999999</v>
      </c>
      <c r="G648" s="7">
        <v>43276</v>
      </c>
      <c r="H648">
        <v>21.5</v>
      </c>
      <c r="I648" s="12">
        <v>0.26</v>
      </c>
      <c r="J648" s="3">
        <f t="shared" si="91"/>
        <v>47.614500000000007</v>
      </c>
      <c r="K648" s="7">
        <v>43306</v>
      </c>
      <c r="L648">
        <v>6.34</v>
      </c>
      <c r="M648" s="12">
        <v>0.01</v>
      </c>
      <c r="N648" s="3">
        <f t="shared" si="92"/>
        <v>-10.287919999999998</v>
      </c>
      <c r="O648" s="7">
        <v>43337</v>
      </c>
      <c r="P648">
        <v>7.52</v>
      </c>
      <c r="Q648" s="12">
        <v>0</v>
      </c>
      <c r="R648" s="3">
        <f t="shared" si="93"/>
        <v>-7.2037600000000026</v>
      </c>
      <c r="S648" s="7">
        <v>43368</v>
      </c>
      <c r="T648">
        <v>2.98</v>
      </c>
      <c r="U648" s="12">
        <v>0.02</v>
      </c>
      <c r="V648" s="3">
        <f t="shared" si="94"/>
        <v>-5.7647400000000015</v>
      </c>
      <c r="W648" s="7">
        <v>43398</v>
      </c>
      <c r="X648">
        <v>15.9</v>
      </c>
      <c r="Y648" s="12">
        <v>0</v>
      </c>
      <c r="Z648" s="3">
        <f t="shared" si="95"/>
        <v>15.798300000000001</v>
      </c>
      <c r="AA648" s="7">
        <v>43429</v>
      </c>
      <c r="AB648">
        <v>45.9</v>
      </c>
      <c r="AC648" s="12"/>
      <c r="AD648" s="3">
        <f t="shared" si="96"/>
        <v>74.128500000000003</v>
      </c>
      <c r="AE648" s="7">
        <v>43459</v>
      </c>
      <c r="AF648">
        <v>187</v>
      </c>
      <c r="AG648" s="12"/>
      <c r="AH648" s="3">
        <f t="shared" si="97"/>
        <v>302.005</v>
      </c>
    </row>
    <row r="649" spans="2:34" x14ac:dyDescent="0.35">
      <c r="B649">
        <f t="shared" si="98"/>
        <v>2018</v>
      </c>
      <c r="C649" s="7">
        <v>43246</v>
      </c>
      <c r="D649">
        <v>30.1</v>
      </c>
      <c r="E649" s="12">
        <v>0.01</v>
      </c>
      <c r="F649" s="3">
        <f t="shared" si="90"/>
        <v>26.215200000000003</v>
      </c>
      <c r="G649" s="7">
        <v>43277</v>
      </c>
      <c r="H649">
        <v>19.8</v>
      </c>
      <c r="I649" s="12">
        <v>0</v>
      </c>
      <c r="J649" s="3">
        <f t="shared" si="91"/>
        <v>8.992600000000003</v>
      </c>
      <c r="K649" s="7">
        <v>43307</v>
      </c>
      <c r="L649">
        <v>8.02</v>
      </c>
      <c r="M649" s="12">
        <v>0.57999999999999996</v>
      </c>
      <c r="N649" s="3">
        <f t="shared" si="92"/>
        <v>71.441739999999996</v>
      </c>
      <c r="O649" s="7">
        <v>43338</v>
      </c>
      <c r="P649">
        <v>7.05</v>
      </c>
      <c r="Q649" s="12">
        <v>0</v>
      </c>
      <c r="R649" s="3">
        <f t="shared" si="93"/>
        <v>-7.879150000000001</v>
      </c>
      <c r="S649" s="7">
        <v>43369</v>
      </c>
      <c r="T649">
        <v>6.67</v>
      </c>
      <c r="U649" s="12">
        <v>1.01</v>
      </c>
      <c r="V649" s="3">
        <f t="shared" si="94"/>
        <v>137.29629</v>
      </c>
      <c r="W649" s="7">
        <v>43399</v>
      </c>
      <c r="X649">
        <v>13.9</v>
      </c>
      <c r="Y649" s="12">
        <v>0</v>
      </c>
      <c r="Z649" s="3">
        <f t="shared" si="95"/>
        <v>12.924299999999999</v>
      </c>
      <c r="AA649" s="7">
        <v>43430</v>
      </c>
      <c r="AB649">
        <v>45.1</v>
      </c>
      <c r="AC649" s="12"/>
      <c r="AD649" s="3">
        <f t="shared" si="96"/>
        <v>72.836500000000001</v>
      </c>
      <c r="AE649" s="7">
        <v>43460</v>
      </c>
      <c r="AF649">
        <v>140</v>
      </c>
      <c r="AG649" s="12"/>
      <c r="AH649" s="3">
        <f t="shared" si="97"/>
        <v>226.1</v>
      </c>
    </row>
    <row r="650" spans="2:34" x14ac:dyDescent="0.35">
      <c r="B650">
        <f t="shared" si="98"/>
        <v>2018</v>
      </c>
      <c r="C650" s="7">
        <v>43247</v>
      </c>
      <c r="D650">
        <v>27</v>
      </c>
      <c r="E650" s="12">
        <v>0</v>
      </c>
      <c r="F650" s="3">
        <f t="shared" si="90"/>
        <v>20.369</v>
      </c>
      <c r="G650" s="7">
        <v>43278</v>
      </c>
      <c r="H650">
        <v>17.2</v>
      </c>
      <c r="I650" s="12">
        <v>0</v>
      </c>
      <c r="J650" s="3">
        <f t="shared" si="91"/>
        <v>5.2563999999999993</v>
      </c>
      <c r="K650" s="7">
        <v>43308</v>
      </c>
      <c r="L650">
        <v>9.11</v>
      </c>
      <c r="M650" s="12">
        <v>0</v>
      </c>
      <c r="N650" s="3">
        <f t="shared" si="92"/>
        <v>-7.6989299999999989</v>
      </c>
      <c r="O650" s="7">
        <v>43339</v>
      </c>
      <c r="P650">
        <v>6.73</v>
      </c>
      <c r="Q650" s="12">
        <v>0</v>
      </c>
      <c r="R650" s="3">
        <f t="shared" si="93"/>
        <v>-8.3389900000000008</v>
      </c>
      <c r="S650" s="7">
        <v>43370</v>
      </c>
      <c r="T650">
        <v>8.07</v>
      </c>
      <c r="U650" s="12">
        <v>0.59</v>
      </c>
      <c r="V650" s="3">
        <f t="shared" si="94"/>
        <v>80.865089999999981</v>
      </c>
      <c r="W650" s="7">
        <v>43400</v>
      </c>
      <c r="X650">
        <v>15.4</v>
      </c>
      <c r="Y650" s="12">
        <v>0</v>
      </c>
      <c r="Z650" s="3">
        <f t="shared" si="95"/>
        <v>15.079800000000002</v>
      </c>
      <c r="AA650" s="7">
        <v>43431</v>
      </c>
      <c r="AB650">
        <v>69</v>
      </c>
      <c r="AC650" s="12"/>
      <c r="AD650" s="3">
        <f t="shared" si="96"/>
        <v>111.435</v>
      </c>
      <c r="AE650" s="7">
        <v>43461</v>
      </c>
      <c r="AF650">
        <v>102</v>
      </c>
      <c r="AG650" s="12"/>
      <c r="AH650" s="3">
        <f t="shared" si="97"/>
        <v>164.73</v>
      </c>
    </row>
    <row r="651" spans="2:34" x14ac:dyDescent="0.35">
      <c r="B651">
        <f t="shared" si="98"/>
        <v>2018</v>
      </c>
      <c r="C651" s="7">
        <v>43248</v>
      </c>
      <c r="D651">
        <v>23.9</v>
      </c>
      <c r="E651" s="12">
        <v>0</v>
      </c>
      <c r="F651" s="3">
        <f t="shared" si="90"/>
        <v>15.914299999999997</v>
      </c>
      <c r="G651" s="7">
        <v>43279</v>
      </c>
      <c r="H651">
        <v>56.2</v>
      </c>
      <c r="I651" s="12">
        <v>1.61</v>
      </c>
      <c r="J651" s="3">
        <f t="shared" si="91"/>
        <v>285.33090000000004</v>
      </c>
      <c r="K651" s="7">
        <v>43309</v>
      </c>
      <c r="L651">
        <v>8.35</v>
      </c>
      <c r="M651" s="12">
        <v>0</v>
      </c>
      <c r="N651" s="3">
        <f t="shared" si="92"/>
        <v>-8.7910499999999985</v>
      </c>
      <c r="O651" s="7">
        <v>43340</v>
      </c>
      <c r="P651">
        <v>6.69</v>
      </c>
      <c r="Q651" s="12">
        <v>0</v>
      </c>
      <c r="R651" s="3">
        <f t="shared" si="93"/>
        <v>-8.3964700000000008</v>
      </c>
      <c r="S651" s="7">
        <v>43371</v>
      </c>
      <c r="T651">
        <v>5.63</v>
      </c>
      <c r="U651" s="12">
        <v>0.02</v>
      </c>
      <c r="V651" s="3">
        <f t="shared" si="94"/>
        <v>-1.9566899999999996</v>
      </c>
      <c r="W651" s="7">
        <v>43401</v>
      </c>
      <c r="X651">
        <v>40.299999999999997</v>
      </c>
      <c r="Y651" s="12">
        <v>1.04</v>
      </c>
      <c r="Z651" s="3">
        <f t="shared" si="95"/>
        <v>195.5771</v>
      </c>
      <c r="AA651" s="7">
        <v>43432</v>
      </c>
      <c r="AB651">
        <v>136</v>
      </c>
      <c r="AC651" s="12"/>
      <c r="AD651" s="3">
        <f t="shared" si="96"/>
        <v>219.64</v>
      </c>
      <c r="AE651" s="7">
        <v>43462</v>
      </c>
      <c r="AF651">
        <v>80.2</v>
      </c>
      <c r="AG651" s="12"/>
      <c r="AH651" s="3">
        <f t="shared" si="97"/>
        <v>129.523</v>
      </c>
    </row>
    <row r="652" spans="2:34" x14ac:dyDescent="0.35">
      <c r="B652">
        <f t="shared" si="98"/>
        <v>2018</v>
      </c>
      <c r="C652" s="7">
        <v>43249</v>
      </c>
      <c r="D652">
        <v>23.1</v>
      </c>
      <c r="E652" s="12">
        <v>0</v>
      </c>
      <c r="F652" s="3">
        <f t="shared" si="90"/>
        <v>14.764700000000005</v>
      </c>
      <c r="G652" s="7">
        <v>43280</v>
      </c>
      <c r="H652">
        <v>163</v>
      </c>
      <c r="I652" s="12">
        <v>0.64</v>
      </c>
      <c r="J652" s="3">
        <f t="shared" si="91"/>
        <v>303.827</v>
      </c>
      <c r="K652" s="7">
        <v>43310</v>
      </c>
      <c r="L652">
        <v>7.84</v>
      </c>
      <c r="M652" s="12">
        <v>0</v>
      </c>
      <c r="N652" s="3">
        <f t="shared" si="92"/>
        <v>-9.5239199999999986</v>
      </c>
      <c r="O652" s="7">
        <v>43341</v>
      </c>
      <c r="P652">
        <v>6.42</v>
      </c>
      <c r="Q652" s="12">
        <v>0</v>
      </c>
      <c r="R652" s="3">
        <f t="shared" si="93"/>
        <v>-8.784460000000001</v>
      </c>
      <c r="S652" s="7">
        <v>43372</v>
      </c>
      <c r="T652">
        <v>4.79</v>
      </c>
      <c r="U652" s="12">
        <v>0</v>
      </c>
      <c r="V652" s="3">
        <f t="shared" si="94"/>
        <v>-5.9467699999999999</v>
      </c>
      <c r="W652" s="7">
        <v>43402</v>
      </c>
      <c r="X652">
        <v>42.2</v>
      </c>
      <c r="Y652" s="12">
        <v>0.24</v>
      </c>
      <c r="Z652" s="3">
        <f t="shared" si="95"/>
        <v>86.987400000000008</v>
      </c>
      <c r="AA652" s="7">
        <v>43433</v>
      </c>
      <c r="AB652">
        <v>147</v>
      </c>
      <c r="AC652" s="12"/>
      <c r="AD652" s="3">
        <f t="shared" si="96"/>
        <v>237.405</v>
      </c>
      <c r="AE652" s="7">
        <v>43463</v>
      </c>
      <c r="AF652">
        <v>90.1</v>
      </c>
      <c r="AG652" s="12"/>
      <c r="AH652" s="3">
        <f t="shared" si="97"/>
        <v>145.51149999999998</v>
      </c>
    </row>
    <row r="653" spans="2:34" x14ac:dyDescent="0.35">
      <c r="B653">
        <f t="shared" si="98"/>
        <v>2018</v>
      </c>
      <c r="C653" s="7">
        <v>43250</v>
      </c>
      <c r="D653">
        <v>19.2</v>
      </c>
      <c r="E653" s="12">
        <v>0</v>
      </c>
      <c r="F653" s="3">
        <f t="shared" si="90"/>
        <v>9.1603999999999992</v>
      </c>
      <c r="G653" s="7">
        <v>43281</v>
      </c>
      <c r="H653">
        <v>118</v>
      </c>
      <c r="I653" s="12">
        <v>0.24</v>
      </c>
      <c r="J653" s="3">
        <f t="shared" si="91"/>
        <v>183.50200000000001</v>
      </c>
      <c r="K653" s="7">
        <v>43311</v>
      </c>
      <c r="L653">
        <v>7.6</v>
      </c>
      <c r="M653" s="12">
        <v>0</v>
      </c>
      <c r="N653" s="3">
        <f t="shared" si="92"/>
        <v>-9.8687999999999985</v>
      </c>
      <c r="O653" s="7">
        <v>43342</v>
      </c>
      <c r="P653">
        <v>5.92</v>
      </c>
      <c r="Q653" s="12">
        <v>0.01</v>
      </c>
      <c r="R653" s="3">
        <f t="shared" si="93"/>
        <v>-8.111460000000001</v>
      </c>
      <c r="S653" s="7">
        <v>43373</v>
      </c>
      <c r="T653">
        <v>4.54</v>
      </c>
      <c r="U653" s="12">
        <v>0</v>
      </c>
      <c r="V653" s="3">
        <f t="shared" si="94"/>
        <v>-6.3060200000000002</v>
      </c>
      <c r="W653" s="7">
        <v>43403</v>
      </c>
      <c r="X653">
        <v>47.7</v>
      </c>
      <c r="Y653" s="12">
        <v>0.14000000000000001</v>
      </c>
      <c r="Z653" s="3">
        <f t="shared" si="95"/>
        <v>80.975900000000024</v>
      </c>
      <c r="AA653" s="7">
        <v>43434</v>
      </c>
      <c r="AB653">
        <v>127</v>
      </c>
      <c r="AC653" s="12"/>
      <c r="AD653" s="3">
        <f t="shared" si="96"/>
        <v>205.10499999999999</v>
      </c>
      <c r="AE653" s="7">
        <v>43464</v>
      </c>
      <c r="AF653">
        <v>83</v>
      </c>
      <c r="AG653" s="12"/>
      <c r="AH653" s="3">
        <f t="shared" si="97"/>
        <v>134.04499999999999</v>
      </c>
    </row>
    <row r="654" spans="2:34" x14ac:dyDescent="0.35">
      <c r="B654">
        <f t="shared" si="98"/>
        <v>2018</v>
      </c>
      <c r="C654" s="7">
        <v>43251</v>
      </c>
      <c r="D654">
        <v>16.8</v>
      </c>
      <c r="E654" s="12">
        <v>0</v>
      </c>
      <c r="F654" s="3">
        <f t="shared" si="90"/>
        <v>5.7116000000000007</v>
      </c>
      <c r="G654" s="6"/>
      <c r="J654" s="3" t="str">
        <f t="shared" si="91"/>
        <v/>
      </c>
      <c r="K654" s="7">
        <v>43312</v>
      </c>
      <c r="L654">
        <v>7.24</v>
      </c>
      <c r="M654" s="12">
        <v>0</v>
      </c>
      <c r="N654" s="3">
        <f t="shared" si="92"/>
        <v>-10.386119999999998</v>
      </c>
      <c r="O654" s="7">
        <v>43343</v>
      </c>
      <c r="P654">
        <v>5.46</v>
      </c>
      <c r="Q654" s="12">
        <v>0</v>
      </c>
      <c r="R654" s="3">
        <f t="shared" si="93"/>
        <v>-10.163980000000002</v>
      </c>
      <c r="S654" s="6"/>
      <c r="V654" s="3" t="str">
        <f t="shared" si="94"/>
        <v/>
      </c>
      <c r="W654" s="7">
        <v>43404</v>
      </c>
      <c r="X654">
        <v>42.8</v>
      </c>
      <c r="Y654" s="12">
        <v>0</v>
      </c>
      <c r="Z654" s="3">
        <f t="shared" si="95"/>
        <v>54.453600000000002</v>
      </c>
      <c r="AA654" s="6"/>
      <c r="AD654" s="3" t="str">
        <f t="shared" si="96"/>
        <v/>
      </c>
      <c r="AE654" s="7">
        <v>43465</v>
      </c>
      <c r="AF654">
        <v>83.2</v>
      </c>
      <c r="AG654" s="12"/>
      <c r="AH654" s="3">
        <f t="shared" si="97"/>
        <v>134.36799999999999</v>
      </c>
    </row>
    <row r="655" spans="2:34" x14ac:dyDescent="0.35">
      <c r="B655">
        <f t="shared" si="98"/>
        <v>2019</v>
      </c>
      <c r="C655" s="7">
        <v>43586</v>
      </c>
      <c r="D655">
        <v>165</v>
      </c>
      <c r="E655" s="12">
        <v>0</v>
      </c>
      <c r="F655" s="3">
        <f t="shared" si="90"/>
        <v>218.67500000000001</v>
      </c>
      <c r="G655" s="7">
        <v>43617</v>
      </c>
      <c r="H655">
        <v>73.599999999999994</v>
      </c>
      <c r="I655" s="12">
        <v>0</v>
      </c>
      <c r="J655" s="3">
        <f t="shared" si="91"/>
        <v>86.303200000000004</v>
      </c>
      <c r="K655" s="7">
        <v>43647</v>
      </c>
      <c r="L655">
        <v>115</v>
      </c>
      <c r="M655" s="12">
        <v>0</v>
      </c>
      <c r="N655" s="3">
        <f t="shared" si="92"/>
        <v>144.465</v>
      </c>
      <c r="O655" s="7">
        <v>43678</v>
      </c>
      <c r="P655">
        <v>13.6</v>
      </c>
      <c r="Q655" s="12">
        <v>0</v>
      </c>
      <c r="R655" s="3">
        <f t="shared" si="93"/>
        <v>1.5331999999999972</v>
      </c>
      <c r="S655" s="7">
        <v>43709</v>
      </c>
      <c r="T655">
        <v>16.5</v>
      </c>
      <c r="U655" s="12">
        <v>0</v>
      </c>
      <c r="V655" s="3">
        <f t="shared" si="94"/>
        <v>10.8805</v>
      </c>
      <c r="W655" s="7">
        <v>43739</v>
      </c>
      <c r="X655">
        <v>13.2</v>
      </c>
      <c r="Y655" s="12">
        <v>0.05</v>
      </c>
      <c r="Z655" s="3">
        <f t="shared" si="95"/>
        <v>18.875899999999998</v>
      </c>
      <c r="AA655" s="7">
        <v>43770</v>
      </c>
      <c r="AB655">
        <v>110</v>
      </c>
      <c r="AC655" s="12"/>
      <c r="AD655" s="3">
        <f t="shared" si="96"/>
        <v>177.65</v>
      </c>
      <c r="AE655" s="7">
        <v>43800</v>
      </c>
      <c r="AF655">
        <v>84.1</v>
      </c>
      <c r="AG655" s="12"/>
      <c r="AH655" s="3">
        <f t="shared" si="97"/>
        <v>135.82149999999999</v>
      </c>
    </row>
    <row r="656" spans="2:34" x14ac:dyDescent="0.35">
      <c r="B656">
        <f t="shared" si="98"/>
        <v>2019</v>
      </c>
      <c r="C656" s="7">
        <v>43587</v>
      </c>
      <c r="D656">
        <v>153</v>
      </c>
      <c r="E656" s="12">
        <v>0.26</v>
      </c>
      <c r="F656" s="3">
        <f t="shared" si="90"/>
        <v>237.61</v>
      </c>
      <c r="G656" s="7">
        <v>43618</v>
      </c>
      <c r="H656">
        <v>65.2</v>
      </c>
      <c r="I656" s="12">
        <v>0</v>
      </c>
      <c r="J656" s="3">
        <f t="shared" si="91"/>
        <v>74.232400000000013</v>
      </c>
      <c r="K656" s="7">
        <v>43648</v>
      </c>
      <c r="L656">
        <v>94.4</v>
      </c>
      <c r="M656" s="12">
        <v>0.5</v>
      </c>
      <c r="N656" s="3">
        <f t="shared" si="92"/>
        <v>184.43780000000004</v>
      </c>
      <c r="O656" s="7">
        <v>43679</v>
      </c>
      <c r="P656">
        <v>12.6</v>
      </c>
      <c r="Q656" s="12">
        <v>0</v>
      </c>
      <c r="R656" s="3">
        <f t="shared" si="93"/>
        <v>9.6199999999999619E-2</v>
      </c>
      <c r="S656" s="7">
        <v>43710</v>
      </c>
      <c r="T656">
        <v>14.5</v>
      </c>
      <c r="U656" s="12">
        <v>0</v>
      </c>
      <c r="V656" s="3">
        <f t="shared" si="94"/>
        <v>8.0065000000000008</v>
      </c>
      <c r="W656" s="7">
        <v>43740</v>
      </c>
      <c r="X656">
        <v>13.2</v>
      </c>
      <c r="Y656" s="12">
        <v>0.16</v>
      </c>
      <c r="Z656" s="3">
        <f t="shared" si="95"/>
        <v>34.182400000000001</v>
      </c>
      <c r="AA656" s="7">
        <v>43771</v>
      </c>
      <c r="AB656">
        <v>107</v>
      </c>
      <c r="AC656" s="12"/>
      <c r="AD656" s="3">
        <f t="shared" si="96"/>
        <v>172.80500000000001</v>
      </c>
      <c r="AE656" s="7">
        <v>43801</v>
      </c>
      <c r="AF656">
        <v>82.3</v>
      </c>
      <c r="AG656" s="12"/>
      <c r="AH656" s="3">
        <f t="shared" si="97"/>
        <v>132.9145</v>
      </c>
    </row>
    <row r="657" spans="2:34" x14ac:dyDescent="0.35">
      <c r="B657">
        <f t="shared" si="98"/>
        <v>2019</v>
      </c>
      <c r="C657" s="7">
        <v>43588</v>
      </c>
      <c r="D657">
        <v>138</v>
      </c>
      <c r="E657" s="12">
        <v>0.05</v>
      </c>
      <c r="F657" s="3">
        <f t="shared" si="90"/>
        <v>186.83350000000002</v>
      </c>
      <c r="G657" s="7">
        <v>43619</v>
      </c>
      <c r="H657">
        <v>59.7</v>
      </c>
      <c r="I657" s="12">
        <v>0.01</v>
      </c>
      <c r="J657" s="3">
        <f t="shared" si="91"/>
        <v>67.720399999999998</v>
      </c>
      <c r="K657" s="7">
        <v>43649</v>
      </c>
      <c r="L657">
        <v>81.8</v>
      </c>
      <c r="M657" s="12">
        <v>0</v>
      </c>
      <c r="N657" s="3">
        <f t="shared" si="92"/>
        <v>96.756599999999992</v>
      </c>
      <c r="O657" s="7">
        <v>43680</v>
      </c>
      <c r="P657">
        <v>11.5</v>
      </c>
      <c r="Q657" s="12">
        <v>0</v>
      </c>
      <c r="R657" s="3">
        <f t="shared" si="93"/>
        <v>-1.4845000000000006</v>
      </c>
      <c r="S657" s="7">
        <v>43711</v>
      </c>
      <c r="T657">
        <v>14.1</v>
      </c>
      <c r="U657" s="12">
        <v>0.28000000000000003</v>
      </c>
      <c r="V657" s="3">
        <f t="shared" si="94"/>
        <v>46.393700000000003</v>
      </c>
      <c r="W657" s="7">
        <v>43741</v>
      </c>
      <c r="X657">
        <v>12.3</v>
      </c>
      <c r="Y657" s="12">
        <v>0</v>
      </c>
      <c r="Z657" s="3">
        <f t="shared" si="95"/>
        <v>10.6251</v>
      </c>
      <c r="AA657" s="7">
        <v>43772</v>
      </c>
      <c r="AB657">
        <v>92.9</v>
      </c>
      <c r="AC657" s="12"/>
      <c r="AD657" s="3">
        <f t="shared" si="96"/>
        <v>150.0335</v>
      </c>
      <c r="AE657" s="7">
        <v>43802</v>
      </c>
      <c r="AF657">
        <v>74.5</v>
      </c>
      <c r="AG657" s="12"/>
      <c r="AH657" s="3">
        <f t="shared" si="97"/>
        <v>120.3175</v>
      </c>
    </row>
    <row r="658" spans="2:34" x14ac:dyDescent="0.35">
      <c r="B658">
        <f t="shared" si="98"/>
        <v>2019</v>
      </c>
      <c r="C658" s="7">
        <v>43589</v>
      </c>
      <c r="D658">
        <v>141</v>
      </c>
      <c r="E658" s="12">
        <v>0.3</v>
      </c>
      <c r="F658" s="3">
        <f t="shared" si="90"/>
        <v>225.93200000000002</v>
      </c>
      <c r="G658" s="7">
        <v>43620</v>
      </c>
      <c r="H658">
        <v>54.6</v>
      </c>
      <c r="I658" s="12">
        <v>0</v>
      </c>
      <c r="J658" s="3">
        <f t="shared" si="91"/>
        <v>59.0002</v>
      </c>
      <c r="K658" s="7">
        <v>43650</v>
      </c>
      <c r="L658">
        <v>66.099999999999994</v>
      </c>
      <c r="M658" s="12">
        <v>0</v>
      </c>
      <c r="N658" s="3">
        <f t="shared" si="92"/>
        <v>74.195699999999988</v>
      </c>
      <c r="O658" s="7">
        <v>43681</v>
      </c>
      <c r="P658">
        <v>10.8</v>
      </c>
      <c r="Q658" s="12">
        <v>0</v>
      </c>
      <c r="R658" s="3">
        <f t="shared" si="93"/>
        <v>-2.4903999999999993</v>
      </c>
      <c r="S658" s="7">
        <v>43712</v>
      </c>
      <c r="T658">
        <v>13.1</v>
      </c>
      <c r="U658" s="12">
        <v>0.01</v>
      </c>
      <c r="V658" s="3">
        <f t="shared" si="94"/>
        <v>7.3861999999999997</v>
      </c>
      <c r="W658" s="7">
        <v>43742</v>
      </c>
      <c r="X658">
        <v>11.9</v>
      </c>
      <c r="Y658" s="12">
        <v>0.03</v>
      </c>
      <c r="Z658" s="3">
        <f t="shared" si="95"/>
        <v>14.2248</v>
      </c>
      <c r="AA658" s="7">
        <v>43773</v>
      </c>
      <c r="AB658">
        <v>79.3</v>
      </c>
      <c r="AC658" s="12"/>
      <c r="AD658" s="3">
        <f t="shared" si="96"/>
        <v>128.06950000000001</v>
      </c>
      <c r="AE658" s="7">
        <v>43803</v>
      </c>
      <c r="AF658">
        <v>68.099999999999994</v>
      </c>
      <c r="AG658" s="12"/>
      <c r="AH658" s="3">
        <f t="shared" si="97"/>
        <v>109.9815</v>
      </c>
    </row>
    <row r="659" spans="2:34" x14ac:dyDescent="0.35">
      <c r="B659">
        <f t="shared" si="98"/>
        <v>2019</v>
      </c>
      <c r="C659" s="7">
        <v>43590</v>
      </c>
      <c r="D659">
        <v>128</v>
      </c>
      <c r="E659" s="12">
        <v>0</v>
      </c>
      <c r="F659" s="3">
        <f t="shared" si="90"/>
        <v>165.506</v>
      </c>
      <c r="G659" s="7">
        <v>43621</v>
      </c>
      <c r="H659">
        <v>49.3</v>
      </c>
      <c r="I659" s="12">
        <v>0</v>
      </c>
      <c r="J659" s="3">
        <f t="shared" si="91"/>
        <v>51.384099999999997</v>
      </c>
      <c r="K659" s="7">
        <v>43651</v>
      </c>
      <c r="L659">
        <v>53.6</v>
      </c>
      <c r="M659" s="12">
        <v>0</v>
      </c>
      <c r="N659" s="3">
        <f t="shared" si="92"/>
        <v>56.233200000000004</v>
      </c>
      <c r="O659" s="7">
        <v>43682</v>
      </c>
      <c r="P659">
        <v>9.5500000000000007</v>
      </c>
      <c r="Q659" s="12">
        <v>0</v>
      </c>
      <c r="R659" s="3">
        <f t="shared" si="93"/>
        <v>-4.2866499999999998</v>
      </c>
      <c r="S659" s="7">
        <v>43713</v>
      </c>
      <c r="T659">
        <v>11.9</v>
      </c>
      <c r="U659" s="12">
        <v>0</v>
      </c>
      <c r="V659" s="3">
        <f t="shared" si="94"/>
        <v>4.2703000000000007</v>
      </c>
      <c r="W659" s="7">
        <v>43743</v>
      </c>
      <c r="X659">
        <v>11.6</v>
      </c>
      <c r="Y659" s="12">
        <v>0</v>
      </c>
      <c r="Z659" s="3">
        <f t="shared" si="95"/>
        <v>9.6191999999999993</v>
      </c>
      <c r="AA659" s="7">
        <v>43774</v>
      </c>
      <c r="AB659">
        <v>73.8</v>
      </c>
      <c r="AC659" s="12"/>
      <c r="AD659" s="3">
        <f t="shared" si="96"/>
        <v>119.187</v>
      </c>
      <c r="AE659" s="7">
        <v>43804</v>
      </c>
      <c r="AF659">
        <v>62.5</v>
      </c>
      <c r="AG659" s="12"/>
      <c r="AH659" s="3">
        <f t="shared" si="97"/>
        <v>100.9375</v>
      </c>
    </row>
    <row r="660" spans="2:34" x14ac:dyDescent="0.35">
      <c r="B660">
        <f t="shared" si="98"/>
        <v>2019</v>
      </c>
      <c r="C660" s="7">
        <v>43591</v>
      </c>
      <c r="D660">
        <v>113</v>
      </c>
      <c r="E660" s="12">
        <v>0</v>
      </c>
      <c r="F660" s="3">
        <f t="shared" si="90"/>
        <v>143.95099999999999</v>
      </c>
      <c r="G660" s="7">
        <v>43622</v>
      </c>
      <c r="H660">
        <v>51.9</v>
      </c>
      <c r="I660" s="12">
        <v>0.35</v>
      </c>
      <c r="J660" s="3">
        <f t="shared" si="91"/>
        <v>103.8228</v>
      </c>
      <c r="K660" s="7">
        <v>43652</v>
      </c>
      <c r="L660">
        <v>59.6</v>
      </c>
      <c r="M660" s="12">
        <v>0</v>
      </c>
      <c r="N660" s="3">
        <f t="shared" si="92"/>
        <v>64.855199999999996</v>
      </c>
      <c r="O660" s="7">
        <v>43683</v>
      </c>
      <c r="P660">
        <v>8.33</v>
      </c>
      <c r="Q660" s="12">
        <v>0</v>
      </c>
      <c r="R660" s="3">
        <f t="shared" si="93"/>
        <v>-6.0397900000000018</v>
      </c>
      <c r="S660" s="7">
        <v>43714</v>
      </c>
      <c r="T660">
        <v>11.3</v>
      </c>
      <c r="U660" s="12">
        <v>0</v>
      </c>
      <c r="V660" s="3">
        <f t="shared" si="94"/>
        <v>3.4081000000000028</v>
      </c>
      <c r="W660" s="7">
        <v>43744</v>
      </c>
      <c r="X660">
        <v>11</v>
      </c>
      <c r="Y660" s="12">
        <v>0</v>
      </c>
      <c r="Z660" s="3">
        <f t="shared" si="95"/>
        <v>8.7570000000000014</v>
      </c>
      <c r="AA660" s="7">
        <v>43775</v>
      </c>
      <c r="AB660">
        <v>94.7</v>
      </c>
      <c r="AC660" s="12"/>
      <c r="AD660" s="3">
        <f t="shared" si="96"/>
        <v>152.94050000000001</v>
      </c>
      <c r="AE660" s="7">
        <v>43805</v>
      </c>
      <c r="AF660">
        <v>57.7</v>
      </c>
      <c r="AG660" s="12"/>
      <c r="AH660" s="3">
        <f t="shared" si="97"/>
        <v>93.185500000000005</v>
      </c>
    </row>
    <row r="661" spans="2:34" x14ac:dyDescent="0.35">
      <c r="B661">
        <f t="shared" si="98"/>
        <v>2019</v>
      </c>
      <c r="C661" s="7">
        <v>43592</v>
      </c>
      <c r="D661">
        <v>101</v>
      </c>
      <c r="E661" s="12">
        <v>0.09</v>
      </c>
      <c r="F661" s="3">
        <f t="shared" si="90"/>
        <v>139.23050000000001</v>
      </c>
      <c r="G661" s="7">
        <v>43623</v>
      </c>
      <c r="H661">
        <v>47.8</v>
      </c>
      <c r="I661" s="12">
        <v>0</v>
      </c>
      <c r="J661" s="3">
        <f t="shared" si="91"/>
        <v>49.228599999999993</v>
      </c>
      <c r="K661" s="7">
        <v>43653</v>
      </c>
      <c r="L661">
        <v>84.8</v>
      </c>
      <c r="M661" s="12">
        <v>0.59</v>
      </c>
      <c r="N661" s="3">
        <f t="shared" si="92"/>
        <v>183.16609999999997</v>
      </c>
      <c r="O661" s="7">
        <v>43684</v>
      </c>
      <c r="P661">
        <v>7.74</v>
      </c>
      <c r="Q661" s="12">
        <v>0</v>
      </c>
      <c r="R661" s="3">
        <f t="shared" si="93"/>
        <v>-6.8876200000000001</v>
      </c>
      <c r="S661" s="7">
        <v>43715</v>
      </c>
      <c r="T661">
        <v>30.4</v>
      </c>
      <c r="U661" s="12">
        <v>0.88</v>
      </c>
      <c r="V661" s="3">
        <f t="shared" si="94"/>
        <v>153.30680000000001</v>
      </c>
      <c r="W661" s="7">
        <v>43745</v>
      </c>
      <c r="X661">
        <v>14.1</v>
      </c>
      <c r="Y661" s="12">
        <v>0.27</v>
      </c>
      <c r="Z661" s="3">
        <f t="shared" si="95"/>
        <v>50.782200000000003</v>
      </c>
      <c r="AA661" s="7">
        <v>43776</v>
      </c>
      <c r="AB661">
        <v>89.1</v>
      </c>
      <c r="AC661" s="12"/>
      <c r="AD661" s="3">
        <f t="shared" si="96"/>
        <v>143.8965</v>
      </c>
      <c r="AE661" s="7">
        <v>43806</v>
      </c>
      <c r="AF661">
        <v>52.7</v>
      </c>
      <c r="AG661" s="12"/>
      <c r="AH661" s="3">
        <f t="shared" si="97"/>
        <v>85.110500000000002</v>
      </c>
    </row>
    <row r="662" spans="2:34" x14ac:dyDescent="0.35">
      <c r="B662">
        <f t="shared" si="98"/>
        <v>2019</v>
      </c>
      <c r="C662" s="7">
        <v>43593</v>
      </c>
      <c r="D662">
        <v>96.7</v>
      </c>
      <c r="E662" s="12">
        <v>0.04</v>
      </c>
      <c r="F662" s="3">
        <f t="shared" si="90"/>
        <v>126.09390000000002</v>
      </c>
      <c r="G662" s="7">
        <v>43624</v>
      </c>
      <c r="H662">
        <v>43.3</v>
      </c>
      <c r="I662" s="12">
        <v>0</v>
      </c>
      <c r="J662" s="3">
        <f t="shared" si="91"/>
        <v>42.762099999999997</v>
      </c>
      <c r="K662" s="7">
        <v>43654</v>
      </c>
      <c r="L662">
        <v>72.7</v>
      </c>
      <c r="M662" s="12">
        <v>0</v>
      </c>
      <c r="N662" s="3">
        <f t="shared" si="92"/>
        <v>83.679900000000004</v>
      </c>
      <c r="O662" s="7">
        <v>43685</v>
      </c>
      <c r="P662">
        <v>12.8</v>
      </c>
      <c r="Q662" s="12">
        <v>4.49</v>
      </c>
      <c r="R662" s="3">
        <f t="shared" si="93"/>
        <v>625.16710000000012</v>
      </c>
      <c r="S662" s="7">
        <v>43716</v>
      </c>
      <c r="T662">
        <v>41.6</v>
      </c>
      <c r="U662" s="12">
        <v>0</v>
      </c>
      <c r="V662" s="3">
        <f t="shared" si="94"/>
        <v>46.949200000000005</v>
      </c>
      <c r="W662" s="7">
        <v>43746</v>
      </c>
      <c r="X662">
        <v>25.9</v>
      </c>
      <c r="Y662" s="12">
        <v>0.54</v>
      </c>
      <c r="Z662" s="3">
        <f t="shared" si="95"/>
        <v>105.30930000000001</v>
      </c>
      <c r="AA662" s="7">
        <v>43777</v>
      </c>
      <c r="AB662">
        <v>97.9</v>
      </c>
      <c r="AC662" s="12"/>
      <c r="AD662" s="3">
        <f t="shared" si="96"/>
        <v>158.10850000000002</v>
      </c>
      <c r="AE662" s="7">
        <v>43807</v>
      </c>
      <c r="AF662">
        <v>46.2</v>
      </c>
      <c r="AG662" s="12"/>
      <c r="AH662" s="3">
        <f t="shared" si="97"/>
        <v>74.613</v>
      </c>
    </row>
    <row r="663" spans="2:34" x14ac:dyDescent="0.35">
      <c r="B663">
        <f t="shared" si="98"/>
        <v>2019</v>
      </c>
      <c r="C663" s="7">
        <v>43594</v>
      </c>
      <c r="D663">
        <v>85</v>
      </c>
      <c r="E663" s="12">
        <v>0</v>
      </c>
      <c r="F663" s="3">
        <f t="shared" si="90"/>
        <v>103.715</v>
      </c>
      <c r="G663" s="7">
        <v>43625</v>
      </c>
      <c r="H663">
        <v>38.6</v>
      </c>
      <c r="I663" s="12">
        <v>0</v>
      </c>
      <c r="J663" s="3">
        <f t="shared" si="91"/>
        <v>36.008200000000002</v>
      </c>
      <c r="K663" s="7">
        <v>43655</v>
      </c>
      <c r="L663">
        <v>60.5</v>
      </c>
      <c r="M663" s="12">
        <v>0</v>
      </c>
      <c r="N663" s="3">
        <f t="shared" si="92"/>
        <v>66.148500000000013</v>
      </c>
      <c r="O663" s="7">
        <v>43686</v>
      </c>
      <c r="P663">
        <v>16.3</v>
      </c>
      <c r="Q663" s="12">
        <v>0</v>
      </c>
      <c r="R663" s="3">
        <f t="shared" si="93"/>
        <v>5.4131</v>
      </c>
      <c r="S663" s="7">
        <v>43717</v>
      </c>
      <c r="T663">
        <v>35.700000000000003</v>
      </c>
      <c r="U663" s="12">
        <v>0</v>
      </c>
      <c r="V663" s="3">
        <f t="shared" si="94"/>
        <v>38.470900000000007</v>
      </c>
      <c r="W663" s="7">
        <v>43747</v>
      </c>
      <c r="X663">
        <v>22.2</v>
      </c>
      <c r="Y663" s="12">
        <v>0</v>
      </c>
      <c r="Z663" s="3">
        <f t="shared" si="95"/>
        <v>24.851399999999998</v>
      </c>
      <c r="AA663" s="7">
        <v>43778</v>
      </c>
      <c r="AB663">
        <v>85.5</v>
      </c>
      <c r="AC663" s="12"/>
      <c r="AD663" s="3">
        <f t="shared" si="96"/>
        <v>138.08250000000001</v>
      </c>
      <c r="AE663" s="7">
        <v>43808</v>
      </c>
      <c r="AF663">
        <v>60.7</v>
      </c>
      <c r="AG663" s="12"/>
      <c r="AH663" s="3">
        <f t="shared" si="97"/>
        <v>98.030500000000004</v>
      </c>
    </row>
    <row r="664" spans="2:34" x14ac:dyDescent="0.35">
      <c r="B664">
        <f t="shared" si="98"/>
        <v>2019</v>
      </c>
      <c r="C664" s="7">
        <v>43595</v>
      </c>
      <c r="D664">
        <v>92.2</v>
      </c>
      <c r="E664" s="12">
        <v>0.66</v>
      </c>
      <c r="F664" s="3">
        <f t="shared" si="90"/>
        <v>205.90039999999999</v>
      </c>
      <c r="G664" s="7">
        <v>43626</v>
      </c>
      <c r="H664">
        <v>35.6</v>
      </c>
      <c r="I664" s="12">
        <v>0</v>
      </c>
      <c r="J664" s="3">
        <f t="shared" si="91"/>
        <v>31.697200000000002</v>
      </c>
      <c r="K664" s="7">
        <v>43656</v>
      </c>
      <c r="L664">
        <v>49.4</v>
      </c>
      <c r="M664" s="12">
        <v>0</v>
      </c>
      <c r="N664" s="3">
        <f t="shared" si="92"/>
        <v>50.197800000000008</v>
      </c>
      <c r="O664" s="7">
        <v>43687</v>
      </c>
      <c r="P664">
        <v>12.9</v>
      </c>
      <c r="Q664" s="12">
        <v>0.06</v>
      </c>
      <c r="R664" s="3">
        <f t="shared" si="93"/>
        <v>8.8763000000000005</v>
      </c>
      <c r="S664" s="7">
        <v>43718</v>
      </c>
      <c r="T664">
        <v>33</v>
      </c>
      <c r="U664" s="12">
        <v>0</v>
      </c>
      <c r="V664" s="3">
        <f t="shared" si="94"/>
        <v>34.591000000000001</v>
      </c>
      <c r="W664" s="7">
        <v>43748</v>
      </c>
      <c r="X664">
        <v>20.9</v>
      </c>
      <c r="Y664" s="12">
        <v>0</v>
      </c>
      <c r="Z664" s="3">
        <f t="shared" si="95"/>
        <v>22.9833</v>
      </c>
      <c r="AA664" s="7">
        <v>43779</v>
      </c>
      <c r="AB664">
        <v>74.7</v>
      </c>
      <c r="AC664" s="12"/>
      <c r="AD664" s="3">
        <f t="shared" si="96"/>
        <v>120.6405</v>
      </c>
      <c r="AE664" s="7">
        <v>43809</v>
      </c>
      <c r="AF664">
        <v>265</v>
      </c>
      <c r="AG664" s="12"/>
      <c r="AH664" s="3">
        <f t="shared" si="97"/>
        <v>427.97500000000002</v>
      </c>
    </row>
    <row r="665" spans="2:34" x14ac:dyDescent="0.35">
      <c r="B665">
        <f t="shared" si="98"/>
        <v>2019</v>
      </c>
      <c r="C665" s="7">
        <v>43596</v>
      </c>
      <c r="D665">
        <v>122</v>
      </c>
      <c r="E665" s="12">
        <v>0.26</v>
      </c>
      <c r="F665" s="3">
        <f t="shared" si="90"/>
        <v>193.06299999999999</v>
      </c>
      <c r="G665" s="7">
        <v>43627</v>
      </c>
      <c r="H665">
        <v>42.2</v>
      </c>
      <c r="I665" s="12">
        <v>1.47</v>
      </c>
      <c r="J665" s="3">
        <f t="shared" si="91"/>
        <v>245.7319</v>
      </c>
      <c r="K665" s="7">
        <v>43657</v>
      </c>
      <c r="L665">
        <v>41.2</v>
      </c>
      <c r="M665" s="12">
        <v>0</v>
      </c>
      <c r="N665" s="3">
        <f t="shared" si="92"/>
        <v>38.414400000000008</v>
      </c>
      <c r="O665" s="7">
        <v>43688</v>
      </c>
      <c r="P665">
        <v>11.1</v>
      </c>
      <c r="Q665" s="12">
        <v>0</v>
      </c>
      <c r="R665" s="3">
        <f t="shared" si="93"/>
        <v>-2.0593000000000021</v>
      </c>
      <c r="S665" s="7">
        <v>43719</v>
      </c>
      <c r="T665">
        <v>30.9</v>
      </c>
      <c r="U665" s="12">
        <v>0.19</v>
      </c>
      <c r="V665" s="3">
        <f t="shared" si="94"/>
        <v>58.011800000000008</v>
      </c>
      <c r="W665" s="7">
        <v>43749</v>
      </c>
      <c r="X665">
        <v>20.100000000000001</v>
      </c>
      <c r="Y665" s="12">
        <v>0</v>
      </c>
      <c r="Z665" s="3">
        <f t="shared" si="95"/>
        <v>21.833700000000004</v>
      </c>
      <c r="AA665" s="7">
        <v>43780</v>
      </c>
      <c r="AB665">
        <v>68.3</v>
      </c>
      <c r="AC665" s="12"/>
      <c r="AD665" s="3">
        <f t="shared" si="96"/>
        <v>110.30449999999999</v>
      </c>
      <c r="AE665" s="7">
        <v>43810</v>
      </c>
      <c r="AF665">
        <v>358</v>
      </c>
      <c r="AG665" s="12"/>
      <c r="AH665" s="3">
        <f t="shared" si="97"/>
        <v>578.16999999999996</v>
      </c>
    </row>
    <row r="666" spans="2:34" x14ac:dyDescent="0.35">
      <c r="B666">
        <f t="shared" si="98"/>
        <v>2019</v>
      </c>
      <c r="C666" s="7">
        <v>43597</v>
      </c>
      <c r="D666">
        <v>115</v>
      </c>
      <c r="E666" s="12">
        <v>0</v>
      </c>
      <c r="F666" s="3">
        <f t="shared" si="90"/>
        <v>146.82499999999999</v>
      </c>
      <c r="G666" s="7">
        <v>43628</v>
      </c>
      <c r="H666">
        <v>49.6</v>
      </c>
      <c r="I666" s="12">
        <v>0</v>
      </c>
      <c r="J666" s="3">
        <f t="shared" si="91"/>
        <v>51.815199999999997</v>
      </c>
      <c r="K666" s="7">
        <v>43658</v>
      </c>
      <c r="L666">
        <v>42.9</v>
      </c>
      <c r="M666" s="12">
        <v>0.35</v>
      </c>
      <c r="N666" s="3">
        <f t="shared" si="92"/>
        <v>89.559799999999996</v>
      </c>
      <c r="O666" s="7">
        <v>43689</v>
      </c>
      <c r="P666">
        <v>10.1</v>
      </c>
      <c r="Q666" s="12">
        <v>0.01</v>
      </c>
      <c r="R666" s="3">
        <f t="shared" si="93"/>
        <v>-2.1048000000000018</v>
      </c>
      <c r="S666" s="7">
        <v>43720</v>
      </c>
      <c r="T666">
        <v>28</v>
      </c>
      <c r="U666" s="12">
        <v>0</v>
      </c>
      <c r="V666" s="3">
        <f t="shared" si="94"/>
        <v>27.406000000000006</v>
      </c>
      <c r="W666" s="7">
        <v>43750</v>
      </c>
      <c r="X666">
        <v>19.7</v>
      </c>
      <c r="Y666" s="12">
        <v>0.18</v>
      </c>
      <c r="Z666" s="3">
        <f t="shared" si="95"/>
        <v>46.305899999999994</v>
      </c>
      <c r="AA666" s="7">
        <v>43781</v>
      </c>
      <c r="AB666">
        <v>64.2</v>
      </c>
      <c r="AC666" s="12"/>
      <c r="AD666" s="3">
        <f t="shared" si="96"/>
        <v>103.68300000000001</v>
      </c>
      <c r="AE666" s="7">
        <v>43811</v>
      </c>
      <c r="AF666">
        <v>266</v>
      </c>
      <c r="AG666" s="12"/>
      <c r="AH666" s="3">
        <f t="shared" si="97"/>
        <v>429.59</v>
      </c>
    </row>
    <row r="667" spans="2:34" x14ac:dyDescent="0.35">
      <c r="B667">
        <f t="shared" si="98"/>
        <v>2019</v>
      </c>
      <c r="C667" s="7">
        <v>43598</v>
      </c>
      <c r="D667">
        <v>99.6</v>
      </c>
      <c r="E667" s="12">
        <v>0</v>
      </c>
      <c r="F667" s="3">
        <f t="shared" si="90"/>
        <v>124.6952</v>
      </c>
      <c r="G667" s="7">
        <v>43629</v>
      </c>
      <c r="H667">
        <v>47.7</v>
      </c>
      <c r="I667" s="12">
        <v>0</v>
      </c>
      <c r="J667" s="3">
        <f t="shared" si="91"/>
        <v>49.084900000000012</v>
      </c>
      <c r="K667" s="7">
        <v>43659</v>
      </c>
      <c r="L667">
        <v>43.8</v>
      </c>
      <c r="M667" s="12">
        <v>0.01</v>
      </c>
      <c r="N667" s="3">
        <f t="shared" si="92"/>
        <v>43.542099999999998</v>
      </c>
      <c r="O667" s="7">
        <v>43690</v>
      </c>
      <c r="P667">
        <v>9.58</v>
      </c>
      <c r="Q667" s="12">
        <v>0.02</v>
      </c>
      <c r="R667" s="3">
        <f t="shared" si="93"/>
        <v>-1.4605400000000013</v>
      </c>
      <c r="S667" s="7">
        <v>43721</v>
      </c>
      <c r="T667">
        <v>23.5</v>
      </c>
      <c r="U667" s="12">
        <v>0</v>
      </c>
      <c r="V667" s="3">
        <f t="shared" si="94"/>
        <v>20.939500000000002</v>
      </c>
      <c r="W667" s="7">
        <v>43751</v>
      </c>
      <c r="X667">
        <v>19.100000000000001</v>
      </c>
      <c r="Y667" s="12">
        <v>0</v>
      </c>
      <c r="Z667" s="3">
        <f t="shared" si="95"/>
        <v>20.396700000000003</v>
      </c>
      <c r="AA667" s="7">
        <v>43782</v>
      </c>
      <c r="AB667">
        <v>59.3</v>
      </c>
      <c r="AC667" s="12"/>
      <c r="AD667" s="3">
        <f t="shared" si="96"/>
        <v>95.769499999999994</v>
      </c>
      <c r="AE667" s="7">
        <v>43812</v>
      </c>
      <c r="AF667">
        <v>192</v>
      </c>
      <c r="AG667" s="12"/>
      <c r="AH667" s="3">
        <f t="shared" si="97"/>
        <v>310.08</v>
      </c>
    </row>
    <row r="668" spans="2:34" x14ac:dyDescent="0.35">
      <c r="B668">
        <f t="shared" si="98"/>
        <v>2019</v>
      </c>
      <c r="C668" s="7">
        <v>43599</v>
      </c>
      <c r="D668">
        <v>88.9</v>
      </c>
      <c r="E668" s="12">
        <v>0.17</v>
      </c>
      <c r="F668" s="3">
        <f t="shared" si="90"/>
        <v>132.97480000000002</v>
      </c>
      <c r="G668" s="7">
        <v>43630</v>
      </c>
      <c r="H668">
        <v>92.8</v>
      </c>
      <c r="I668" s="12">
        <v>0.9</v>
      </c>
      <c r="J668" s="3">
        <f t="shared" si="91"/>
        <v>239.12860000000001</v>
      </c>
      <c r="K668" s="7">
        <v>43660</v>
      </c>
      <c r="L668">
        <v>40.1</v>
      </c>
      <c r="M668" s="12">
        <v>0.04</v>
      </c>
      <c r="N668" s="3">
        <f t="shared" si="92"/>
        <v>42.39970000000001</v>
      </c>
      <c r="O668" s="7">
        <v>43691</v>
      </c>
      <c r="P668">
        <v>8.85</v>
      </c>
      <c r="Q668" s="12">
        <v>0</v>
      </c>
      <c r="R668" s="3">
        <f t="shared" si="93"/>
        <v>-5.2925500000000021</v>
      </c>
      <c r="S668" s="7">
        <v>43722</v>
      </c>
      <c r="T668">
        <v>19.100000000000001</v>
      </c>
      <c r="U668" s="12">
        <v>0</v>
      </c>
      <c r="V668" s="3">
        <f t="shared" si="94"/>
        <v>14.616700000000003</v>
      </c>
      <c r="W668" s="7">
        <v>43752</v>
      </c>
      <c r="X668">
        <v>18</v>
      </c>
      <c r="Y668" s="12">
        <v>0</v>
      </c>
      <c r="Z668" s="3">
        <f t="shared" si="95"/>
        <v>18.815999999999999</v>
      </c>
      <c r="AA668" s="7">
        <v>43783</v>
      </c>
      <c r="AB668">
        <v>52.3</v>
      </c>
      <c r="AC668" s="12"/>
      <c r="AD668" s="3">
        <f t="shared" si="96"/>
        <v>84.464500000000001</v>
      </c>
      <c r="AE668" s="7">
        <v>43813</v>
      </c>
      <c r="AF668">
        <v>255</v>
      </c>
      <c r="AG668" s="12"/>
      <c r="AH668" s="3">
        <f t="shared" si="97"/>
        <v>411.82499999999999</v>
      </c>
    </row>
    <row r="669" spans="2:34" x14ac:dyDescent="0.35">
      <c r="B669">
        <f t="shared" si="98"/>
        <v>2019</v>
      </c>
      <c r="C669" s="7">
        <v>43600</v>
      </c>
      <c r="D669">
        <v>94.4</v>
      </c>
      <c r="E669" s="12">
        <v>7.0000000000000007E-2</v>
      </c>
      <c r="F669" s="3">
        <f t="shared" si="90"/>
        <v>126.9633</v>
      </c>
      <c r="G669" s="7">
        <v>43631</v>
      </c>
      <c r="H669">
        <v>77.5</v>
      </c>
      <c r="I669" s="12">
        <v>0</v>
      </c>
      <c r="J669" s="3">
        <f t="shared" si="91"/>
        <v>91.907499999999999</v>
      </c>
      <c r="K669" s="7">
        <v>43661</v>
      </c>
      <c r="L669">
        <v>37</v>
      </c>
      <c r="M669" s="12">
        <v>0.13</v>
      </c>
      <c r="N669" s="3">
        <f t="shared" si="92"/>
        <v>50.468500000000006</v>
      </c>
      <c r="O669" s="7">
        <v>43692</v>
      </c>
      <c r="P669">
        <v>7.98</v>
      </c>
      <c r="Q669" s="12">
        <v>0.02</v>
      </c>
      <c r="R669" s="3">
        <f t="shared" si="93"/>
        <v>-3.7597400000000003</v>
      </c>
      <c r="S669" s="7">
        <v>43723</v>
      </c>
      <c r="T669">
        <v>16.7</v>
      </c>
      <c r="U669" s="12">
        <v>0</v>
      </c>
      <c r="V669" s="3">
        <f t="shared" si="94"/>
        <v>11.167900000000001</v>
      </c>
      <c r="W669" s="7">
        <v>43753</v>
      </c>
      <c r="X669">
        <v>17.7</v>
      </c>
      <c r="Y669" s="12">
        <v>0</v>
      </c>
      <c r="Z669" s="3">
        <f t="shared" si="95"/>
        <v>18.384899999999998</v>
      </c>
      <c r="AA669" s="7">
        <v>43784</v>
      </c>
      <c r="AB669">
        <v>50</v>
      </c>
      <c r="AC669" s="12"/>
      <c r="AD669" s="3">
        <f t="shared" si="96"/>
        <v>80.75</v>
      </c>
      <c r="AE669" s="7">
        <v>43814</v>
      </c>
      <c r="AF669">
        <v>509</v>
      </c>
      <c r="AG669" s="12"/>
      <c r="AH669" s="3">
        <f t="shared" si="97"/>
        <v>822.03499999999997</v>
      </c>
    </row>
    <row r="670" spans="2:34" x14ac:dyDescent="0.35">
      <c r="B670">
        <f t="shared" si="98"/>
        <v>2019</v>
      </c>
      <c r="C670" s="7">
        <v>43601</v>
      </c>
      <c r="D670">
        <v>94.6</v>
      </c>
      <c r="E670" s="12">
        <v>0.01</v>
      </c>
      <c r="F670" s="3">
        <f t="shared" si="90"/>
        <v>118.90169999999999</v>
      </c>
      <c r="G670" s="7">
        <v>43632</v>
      </c>
      <c r="H670">
        <v>64.099999999999994</v>
      </c>
      <c r="I670" s="12">
        <v>0</v>
      </c>
      <c r="J670" s="3">
        <f t="shared" si="91"/>
        <v>72.651700000000005</v>
      </c>
      <c r="K670" s="7">
        <v>43662</v>
      </c>
      <c r="L670">
        <v>33.1</v>
      </c>
      <c r="M670" s="12">
        <v>0</v>
      </c>
      <c r="N670" s="3">
        <f t="shared" si="92"/>
        <v>26.774700000000003</v>
      </c>
      <c r="O670" s="7">
        <v>43693</v>
      </c>
      <c r="P670">
        <v>7.96</v>
      </c>
      <c r="Q670" s="12">
        <v>7.0000000000000007E-2</v>
      </c>
      <c r="R670" s="3">
        <f t="shared" si="93"/>
        <v>3.1690199999999997</v>
      </c>
      <c r="S670" s="7">
        <v>43724</v>
      </c>
      <c r="T670">
        <v>14.6</v>
      </c>
      <c r="U670" s="12">
        <v>0</v>
      </c>
      <c r="V670" s="3">
        <f t="shared" si="94"/>
        <v>8.1501999999999999</v>
      </c>
      <c r="W670" s="7">
        <v>43754</v>
      </c>
      <c r="X670">
        <v>16.399999999999999</v>
      </c>
      <c r="Y670" s="12">
        <v>0</v>
      </c>
      <c r="Z670" s="3">
        <f t="shared" si="95"/>
        <v>16.5168</v>
      </c>
      <c r="AA670" s="7">
        <v>43785</v>
      </c>
      <c r="AB670">
        <v>47.2</v>
      </c>
      <c r="AC670" s="12"/>
      <c r="AD670" s="3">
        <f t="shared" si="96"/>
        <v>76.228000000000009</v>
      </c>
      <c r="AE670" s="7">
        <v>43815</v>
      </c>
      <c r="AF670">
        <v>408</v>
      </c>
      <c r="AG670" s="12"/>
      <c r="AH670" s="3">
        <f t="shared" si="97"/>
        <v>658.92</v>
      </c>
    </row>
    <row r="671" spans="2:34" x14ac:dyDescent="0.35">
      <c r="B671">
        <f t="shared" si="98"/>
        <v>2019</v>
      </c>
      <c r="C671" s="7">
        <v>43602</v>
      </c>
      <c r="D671">
        <v>88.8</v>
      </c>
      <c r="E671" s="12">
        <v>0.08</v>
      </c>
      <c r="F671" s="3">
        <f t="shared" si="90"/>
        <v>120.30760000000001</v>
      </c>
      <c r="G671" s="7">
        <v>43633</v>
      </c>
      <c r="H671">
        <v>53.2</v>
      </c>
      <c r="I671" s="12">
        <v>0</v>
      </c>
      <c r="J671" s="3">
        <f t="shared" si="91"/>
        <v>56.988400000000006</v>
      </c>
      <c r="K671" s="7">
        <v>43663</v>
      </c>
      <c r="L671">
        <v>33.6</v>
      </c>
      <c r="M671" s="12">
        <v>0.18</v>
      </c>
      <c r="N671" s="3">
        <f t="shared" si="92"/>
        <v>52.540199999999999</v>
      </c>
      <c r="O671" s="7">
        <v>43694</v>
      </c>
      <c r="P671">
        <v>7.89</v>
      </c>
      <c r="Q671" s="12">
        <v>0.03</v>
      </c>
      <c r="R671" s="3">
        <f t="shared" si="93"/>
        <v>-2.4975700000000014</v>
      </c>
      <c r="S671" s="7">
        <v>43725</v>
      </c>
      <c r="T671">
        <v>13.2</v>
      </c>
      <c r="U671" s="12">
        <v>0</v>
      </c>
      <c r="V671" s="3">
        <f t="shared" si="94"/>
        <v>6.138399999999999</v>
      </c>
      <c r="W671" s="7">
        <v>43755</v>
      </c>
      <c r="X671">
        <v>30.9</v>
      </c>
      <c r="Y671" s="12">
        <v>1.02</v>
      </c>
      <c r="Z671" s="3">
        <f t="shared" si="95"/>
        <v>179.28630000000004</v>
      </c>
      <c r="AA671" s="7">
        <v>43786</v>
      </c>
      <c r="AB671">
        <v>43.8</v>
      </c>
      <c r="AC671" s="12"/>
      <c r="AD671" s="3">
        <f t="shared" si="96"/>
        <v>70.736999999999995</v>
      </c>
      <c r="AE671" s="7">
        <v>43816</v>
      </c>
      <c r="AF671">
        <v>274</v>
      </c>
      <c r="AG671" s="12"/>
      <c r="AH671" s="3">
        <f t="shared" si="97"/>
        <v>442.51</v>
      </c>
    </row>
    <row r="672" spans="2:34" x14ac:dyDescent="0.35">
      <c r="B672">
        <f t="shared" si="98"/>
        <v>2019</v>
      </c>
      <c r="C672" s="7">
        <v>43603</v>
      </c>
      <c r="D672">
        <v>85.7</v>
      </c>
      <c r="E672" s="12">
        <v>0.27</v>
      </c>
      <c r="F672" s="3">
        <f t="shared" si="90"/>
        <v>142.29140000000001</v>
      </c>
      <c r="G672" s="7">
        <v>43634</v>
      </c>
      <c r="H672">
        <v>43.6</v>
      </c>
      <c r="I672" s="12">
        <v>0</v>
      </c>
      <c r="J672" s="3">
        <f t="shared" si="91"/>
        <v>43.193200000000004</v>
      </c>
      <c r="K672" s="7">
        <v>43664</v>
      </c>
      <c r="L672">
        <v>33.799999999999997</v>
      </c>
      <c r="M672" s="12">
        <v>0.45</v>
      </c>
      <c r="N672" s="3">
        <f t="shared" si="92"/>
        <v>90.398099999999999</v>
      </c>
      <c r="O672" s="7">
        <v>43695</v>
      </c>
      <c r="P672">
        <v>22.5</v>
      </c>
      <c r="Q672" s="12">
        <v>0</v>
      </c>
      <c r="R672" s="3">
        <f t="shared" si="93"/>
        <v>14.322500000000002</v>
      </c>
      <c r="S672" s="7">
        <v>43726</v>
      </c>
      <c r="T672">
        <v>11.8</v>
      </c>
      <c r="U672" s="12">
        <v>0</v>
      </c>
      <c r="V672" s="3">
        <f t="shared" si="94"/>
        <v>4.1266000000000016</v>
      </c>
      <c r="W672" s="7">
        <v>43756</v>
      </c>
      <c r="X672">
        <v>35.700000000000003</v>
      </c>
      <c r="Y672" s="12">
        <v>0.04</v>
      </c>
      <c r="Z672" s="3">
        <f t="shared" si="95"/>
        <v>49.816900000000011</v>
      </c>
      <c r="AA672" s="7">
        <v>43787</v>
      </c>
      <c r="AB672">
        <v>43.2</v>
      </c>
      <c r="AC672" s="12"/>
      <c r="AD672" s="3">
        <f t="shared" si="96"/>
        <v>69.768000000000001</v>
      </c>
      <c r="AE672" s="7">
        <v>43817</v>
      </c>
      <c r="AF672">
        <v>203</v>
      </c>
      <c r="AG672" s="12"/>
      <c r="AH672" s="3">
        <f t="shared" si="97"/>
        <v>327.84499999999997</v>
      </c>
    </row>
    <row r="673" spans="2:34" x14ac:dyDescent="0.35">
      <c r="B673">
        <f t="shared" si="98"/>
        <v>2019</v>
      </c>
      <c r="C673" s="7">
        <v>43604</v>
      </c>
      <c r="D673">
        <v>78.7</v>
      </c>
      <c r="E673" s="12">
        <v>0.15</v>
      </c>
      <c r="F673" s="3">
        <f t="shared" si="90"/>
        <v>115.53440000000001</v>
      </c>
      <c r="G673" s="7">
        <v>43635</v>
      </c>
      <c r="H673">
        <v>37.299999999999997</v>
      </c>
      <c r="I673" s="12">
        <v>0</v>
      </c>
      <c r="J673" s="3">
        <f t="shared" si="91"/>
        <v>34.140099999999997</v>
      </c>
      <c r="K673" s="7">
        <v>43665</v>
      </c>
      <c r="L673">
        <v>29.3</v>
      </c>
      <c r="M673" s="12">
        <v>0</v>
      </c>
      <c r="N673" s="3">
        <f t="shared" si="92"/>
        <v>21.314100000000003</v>
      </c>
      <c r="O673" s="7">
        <v>43696</v>
      </c>
      <c r="P673">
        <v>20.2</v>
      </c>
      <c r="Q673" s="12">
        <v>0.12</v>
      </c>
      <c r="R673" s="3">
        <f t="shared" si="93"/>
        <v>27.715399999999999</v>
      </c>
      <c r="S673" s="7">
        <v>43727</v>
      </c>
      <c r="T673">
        <v>10.9</v>
      </c>
      <c r="U673" s="12">
        <v>0</v>
      </c>
      <c r="V673" s="3">
        <f t="shared" si="94"/>
        <v>2.8333000000000013</v>
      </c>
      <c r="W673" s="7">
        <v>43757</v>
      </c>
      <c r="X673">
        <v>34.5</v>
      </c>
      <c r="Y673" s="12">
        <v>0</v>
      </c>
      <c r="Z673" s="3">
        <f t="shared" si="95"/>
        <v>42.526500000000006</v>
      </c>
      <c r="AA673" s="7">
        <v>43788</v>
      </c>
      <c r="AB673">
        <v>61.4</v>
      </c>
      <c r="AC673" s="12"/>
      <c r="AD673" s="3">
        <f t="shared" si="96"/>
        <v>99.161000000000001</v>
      </c>
      <c r="AE673" s="7">
        <v>43818</v>
      </c>
      <c r="AF673">
        <v>151</v>
      </c>
      <c r="AG673" s="12"/>
      <c r="AH673" s="3">
        <f t="shared" si="97"/>
        <v>243.86500000000001</v>
      </c>
    </row>
    <row r="674" spans="2:34" x14ac:dyDescent="0.35">
      <c r="B674">
        <f t="shared" si="98"/>
        <v>2019</v>
      </c>
      <c r="C674" s="7">
        <v>43605</v>
      </c>
      <c r="D674">
        <v>103</v>
      </c>
      <c r="E674" s="12">
        <v>0.45</v>
      </c>
      <c r="F674" s="3">
        <f t="shared" si="90"/>
        <v>192.1985</v>
      </c>
      <c r="G674" s="7">
        <v>43636</v>
      </c>
      <c r="H674">
        <v>36.9</v>
      </c>
      <c r="I674" s="12">
        <v>0.17</v>
      </c>
      <c r="J674" s="3">
        <f t="shared" si="91"/>
        <v>57.220800000000004</v>
      </c>
      <c r="K674" s="7">
        <v>43666</v>
      </c>
      <c r="L674">
        <v>26.8</v>
      </c>
      <c r="M674" s="12">
        <v>0</v>
      </c>
      <c r="N674" s="3">
        <f t="shared" si="92"/>
        <v>17.721600000000002</v>
      </c>
      <c r="O674" s="7">
        <v>43697</v>
      </c>
      <c r="P674">
        <v>17.600000000000001</v>
      </c>
      <c r="Q674" s="12">
        <v>0.05</v>
      </c>
      <c r="R674" s="3">
        <f t="shared" si="93"/>
        <v>14.238700000000001</v>
      </c>
      <c r="S674" s="7">
        <v>43728</v>
      </c>
      <c r="T674">
        <v>10.4</v>
      </c>
      <c r="U674" s="12">
        <v>0</v>
      </c>
      <c r="V674" s="3">
        <f t="shared" si="94"/>
        <v>2.1148000000000007</v>
      </c>
      <c r="W674" s="7">
        <v>43758</v>
      </c>
      <c r="X674">
        <v>32.200000000000003</v>
      </c>
      <c r="Y674" s="12">
        <v>0</v>
      </c>
      <c r="Z674" s="3">
        <f t="shared" si="95"/>
        <v>39.22140000000001</v>
      </c>
      <c r="AA674" s="7">
        <v>43789</v>
      </c>
      <c r="AB674">
        <v>65.2</v>
      </c>
      <c r="AC674" s="12"/>
      <c r="AD674" s="3">
        <f t="shared" si="96"/>
        <v>105.298</v>
      </c>
      <c r="AE674" s="7">
        <v>43819</v>
      </c>
      <c r="AF674">
        <v>137</v>
      </c>
      <c r="AG674" s="12"/>
      <c r="AH674" s="3">
        <f t="shared" si="97"/>
        <v>221.255</v>
      </c>
    </row>
    <row r="675" spans="2:34" x14ac:dyDescent="0.35">
      <c r="B675">
        <f t="shared" si="98"/>
        <v>2019</v>
      </c>
      <c r="C675" s="7">
        <v>43606</v>
      </c>
      <c r="D675">
        <v>161</v>
      </c>
      <c r="E675" s="12">
        <v>0.02</v>
      </c>
      <c r="F675" s="3">
        <f t="shared" si="90"/>
        <v>215.70999999999998</v>
      </c>
      <c r="G675" s="7">
        <v>43637</v>
      </c>
      <c r="H675">
        <v>73.400000000000006</v>
      </c>
      <c r="I675" s="12">
        <v>1.21</v>
      </c>
      <c r="J675" s="3">
        <f t="shared" si="91"/>
        <v>254.38730000000001</v>
      </c>
      <c r="K675" s="7">
        <v>43667</v>
      </c>
      <c r="L675">
        <v>38.299999999999997</v>
      </c>
      <c r="M675" s="12">
        <v>0</v>
      </c>
      <c r="N675" s="3">
        <f t="shared" si="92"/>
        <v>34.247099999999996</v>
      </c>
      <c r="O675" s="7">
        <v>43698</v>
      </c>
      <c r="P675">
        <v>16.3</v>
      </c>
      <c r="Q675" s="12">
        <v>0.44</v>
      </c>
      <c r="R675" s="3">
        <f t="shared" si="93"/>
        <v>66.639100000000013</v>
      </c>
      <c r="S675" s="7">
        <v>43729</v>
      </c>
      <c r="T675">
        <v>9.92</v>
      </c>
      <c r="U675" s="12">
        <v>0</v>
      </c>
      <c r="V675" s="3">
        <f t="shared" si="94"/>
        <v>1.425040000000001</v>
      </c>
      <c r="W675" s="7">
        <v>43759</v>
      </c>
      <c r="X675">
        <v>29.2</v>
      </c>
      <c r="Y675" s="12">
        <v>0</v>
      </c>
      <c r="Z675" s="3">
        <f t="shared" si="95"/>
        <v>34.910400000000003</v>
      </c>
      <c r="AA675" s="7">
        <v>43790</v>
      </c>
      <c r="AB675">
        <v>65.7</v>
      </c>
      <c r="AC675" s="12"/>
      <c r="AD675" s="3">
        <f t="shared" si="96"/>
        <v>106.10550000000001</v>
      </c>
      <c r="AE675" s="7">
        <v>43820</v>
      </c>
      <c r="AF675">
        <v>109</v>
      </c>
      <c r="AG675" s="12"/>
      <c r="AH675" s="3">
        <f t="shared" si="97"/>
        <v>176.035</v>
      </c>
    </row>
    <row r="676" spans="2:34" x14ac:dyDescent="0.35">
      <c r="B676">
        <f t="shared" si="98"/>
        <v>2019</v>
      </c>
      <c r="C676" s="7">
        <v>43607</v>
      </c>
      <c r="D676">
        <v>161</v>
      </c>
      <c r="E676" s="12">
        <v>0</v>
      </c>
      <c r="F676" s="3">
        <f t="shared" si="90"/>
        <v>212.92699999999999</v>
      </c>
      <c r="G676" s="7">
        <v>43638</v>
      </c>
      <c r="H676">
        <v>79.2</v>
      </c>
      <c r="I676" s="12">
        <v>0.01</v>
      </c>
      <c r="J676" s="3">
        <f t="shared" si="91"/>
        <v>95.741900000000001</v>
      </c>
      <c r="K676" s="7">
        <v>43668</v>
      </c>
      <c r="L676">
        <v>38.6</v>
      </c>
      <c r="M676" s="12">
        <v>0</v>
      </c>
      <c r="N676" s="3">
        <f t="shared" si="92"/>
        <v>34.678200000000004</v>
      </c>
      <c r="O676" s="7">
        <v>43699</v>
      </c>
      <c r="P676">
        <v>23.9</v>
      </c>
      <c r="Q676" s="12">
        <v>0.98</v>
      </c>
      <c r="R676" s="3">
        <f t="shared" si="93"/>
        <v>152.70129999999997</v>
      </c>
      <c r="S676" s="7">
        <v>43730</v>
      </c>
      <c r="T676">
        <v>9.4</v>
      </c>
      <c r="U676" s="12">
        <v>0</v>
      </c>
      <c r="V676" s="3">
        <f t="shared" si="94"/>
        <v>0.67780000000000129</v>
      </c>
      <c r="W676" s="7">
        <v>43760</v>
      </c>
      <c r="X676">
        <v>26.1</v>
      </c>
      <c r="Y676" s="12">
        <v>0</v>
      </c>
      <c r="Z676" s="3">
        <f t="shared" si="95"/>
        <v>30.455700000000004</v>
      </c>
      <c r="AA676" s="7">
        <v>43791</v>
      </c>
      <c r="AB676">
        <v>66.900000000000006</v>
      </c>
      <c r="AC676" s="12"/>
      <c r="AD676" s="3">
        <f t="shared" si="96"/>
        <v>108.04350000000001</v>
      </c>
      <c r="AE676" s="7">
        <v>43821</v>
      </c>
      <c r="AF676">
        <v>96</v>
      </c>
      <c r="AG676" s="12"/>
      <c r="AH676" s="3">
        <f t="shared" si="97"/>
        <v>155.04</v>
      </c>
    </row>
    <row r="677" spans="2:34" x14ac:dyDescent="0.35">
      <c r="B677">
        <f t="shared" si="98"/>
        <v>2019</v>
      </c>
      <c r="C677" s="7">
        <v>43608</v>
      </c>
      <c r="D677">
        <v>128</v>
      </c>
      <c r="E677" s="12">
        <v>0</v>
      </c>
      <c r="F677" s="3">
        <f t="shared" si="90"/>
        <v>165.506</v>
      </c>
      <c r="G677" s="7">
        <v>43639</v>
      </c>
      <c r="H677">
        <v>69.8</v>
      </c>
      <c r="I677" s="12">
        <v>0.12</v>
      </c>
      <c r="J677" s="3">
        <f t="shared" si="91"/>
        <v>97.540600000000012</v>
      </c>
      <c r="K677" s="7">
        <v>43669</v>
      </c>
      <c r="L677">
        <v>32</v>
      </c>
      <c r="M677" s="12">
        <v>0.08</v>
      </c>
      <c r="N677" s="3">
        <f t="shared" si="92"/>
        <v>36.326000000000001</v>
      </c>
      <c r="O677" s="7">
        <v>43700</v>
      </c>
      <c r="P677">
        <v>18.899999999999999</v>
      </c>
      <c r="Q677" s="12">
        <v>0.02</v>
      </c>
      <c r="R677" s="3">
        <f t="shared" si="93"/>
        <v>11.932299999999996</v>
      </c>
      <c r="S677" s="7">
        <v>43731</v>
      </c>
      <c r="T677">
        <v>8.93</v>
      </c>
      <c r="U677" s="12">
        <v>0</v>
      </c>
      <c r="V677" s="3">
        <f t="shared" si="94"/>
        <v>2.4099999999993571E-3</v>
      </c>
      <c r="W677" s="7">
        <v>43761</v>
      </c>
      <c r="X677">
        <v>66.599999999999994</v>
      </c>
      <c r="Y677" s="12">
        <v>2.13</v>
      </c>
      <c r="Z677" s="3">
        <f t="shared" si="95"/>
        <v>385.04369999999994</v>
      </c>
      <c r="AA677" s="7">
        <v>43792</v>
      </c>
      <c r="AB677">
        <v>78.099999999999994</v>
      </c>
      <c r="AC677" s="12"/>
      <c r="AD677" s="3">
        <f t="shared" si="96"/>
        <v>126.13149999999999</v>
      </c>
      <c r="AE677" s="7">
        <v>43822</v>
      </c>
      <c r="AF677">
        <v>89.8</v>
      </c>
      <c r="AG677" s="12"/>
      <c r="AH677" s="3">
        <f t="shared" si="97"/>
        <v>145.02699999999999</v>
      </c>
    </row>
    <row r="678" spans="2:34" x14ac:dyDescent="0.35">
      <c r="B678">
        <f t="shared" si="98"/>
        <v>2019</v>
      </c>
      <c r="C678" s="7">
        <v>43609</v>
      </c>
      <c r="D678">
        <v>155</v>
      </c>
      <c r="E678" s="12">
        <v>0.44</v>
      </c>
      <c r="F678" s="3">
        <f t="shared" si="90"/>
        <v>265.53100000000001</v>
      </c>
      <c r="G678" s="7">
        <v>43640</v>
      </c>
      <c r="H678">
        <v>56.1</v>
      </c>
      <c r="I678" s="12">
        <v>0.1</v>
      </c>
      <c r="J678" s="3">
        <f t="shared" si="91"/>
        <v>75.070700000000002</v>
      </c>
      <c r="K678" s="7">
        <v>43670</v>
      </c>
      <c r="L678">
        <v>28.4</v>
      </c>
      <c r="M678" s="12">
        <v>0</v>
      </c>
      <c r="N678" s="3">
        <f t="shared" si="92"/>
        <v>20.020800000000001</v>
      </c>
      <c r="O678" s="7">
        <v>43701</v>
      </c>
      <c r="P678">
        <v>15.6</v>
      </c>
      <c r="Q678" s="12">
        <v>0</v>
      </c>
      <c r="R678" s="3">
        <f t="shared" si="93"/>
        <v>4.4071999999999996</v>
      </c>
      <c r="S678" s="7">
        <v>43732</v>
      </c>
      <c r="T678">
        <v>11.3</v>
      </c>
      <c r="U678" s="12">
        <v>0.21</v>
      </c>
      <c r="V678" s="3">
        <f t="shared" si="94"/>
        <v>32.629599999999996</v>
      </c>
      <c r="W678" s="7">
        <v>43762</v>
      </c>
      <c r="X678">
        <v>95</v>
      </c>
      <c r="Y678" s="12">
        <v>0</v>
      </c>
      <c r="Z678" s="3">
        <f t="shared" si="95"/>
        <v>129.465</v>
      </c>
      <c r="AA678" s="7">
        <v>43793</v>
      </c>
      <c r="AB678">
        <v>76.900000000000006</v>
      </c>
      <c r="AC678" s="12"/>
      <c r="AD678" s="3">
        <f t="shared" si="96"/>
        <v>124.19350000000001</v>
      </c>
      <c r="AE678" s="7">
        <v>43823</v>
      </c>
      <c r="AF678">
        <v>81.2</v>
      </c>
      <c r="AG678" s="12"/>
      <c r="AH678" s="3">
        <f t="shared" si="97"/>
        <v>131.13800000000001</v>
      </c>
    </row>
    <row r="679" spans="2:34" x14ac:dyDescent="0.35">
      <c r="B679">
        <f t="shared" si="98"/>
        <v>2019</v>
      </c>
      <c r="C679" s="7">
        <v>43610</v>
      </c>
      <c r="D679">
        <v>158</v>
      </c>
      <c r="E679" s="12">
        <v>0</v>
      </c>
      <c r="F679" s="3">
        <f t="shared" si="90"/>
        <v>208.61600000000001</v>
      </c>
      <c r="G679" s="7">
        <v>43641</v>
      </c>
      <c r="H679">
        <v>44.9</v>
      </c>
      <c r="I679" s="12">
        <v>0</v>
      </c>
      <c r="J679" s="3">
        <f t="shared" si="91"/>
        <v>45.061299999999996</v>
      </c>
      <c r="K679" s="7">
        <v>43671</v>
      </c>
      <c r="L679">
        <v>25</v>
      </c>
      <c r="M679" s="12">
        <v>0</v>
      </c>
      <c r="N679" s="3">
        <f t="shared" si="92"/>
        <v>15.135000000000005</v>
      </c>
      <c r="O679" s="7">
        <v>43702</v>
      </c>
      <c r="P679">
        <v>13.2</v>
      </c>
      <c r="Q679" s="12">
        <v>0</v>
      </c>
      <c r="R679" s="3">
        <f t="shared" si="93"/>
        <v>0.95839999999999748</v>
      </c>
      <c r="S679" s="7">
        <v>43733</v>
      </c>
      <c r="T679">
        <v>16.2</v>
      </c>
      <c r="U679" s="12">
        <v>0.27</v>
      </c>
      <c r="V679" s="3">
        <f t="shared" si="94"/>
        <v>48.0199</v>
      </c>
      <c r="W679" s="7">
        <v>43763</v>
      </c>
      <c r="X679">
        <v>84.8</v>
      </c>
      <c r="Y679" s="12">
        <v>0</v>
      </c>
      <c r="Z679" s="3">
        <f t="shared" si="95"/>
        <v>114.80760000000001</v>
      </c>
      <c r="AA679" s="7">
        <v>43794</v>
      </c>
      <c r="AB679">
        <v>108</v>
      </c>
      <c r="AC679" s="12"/>
      <c r="AD679" s="3">
        <f t="shared" si="96"/>
        <v>174.42</v>
      </c>
      <c r="AE679" s="7">
        <v>43824</v>
      </c>
      <c r="AF679">
        <v>72.7</v>
      </c>
      <c r="AG679" s="12"/>
      <c r="AH679" s="3">
        <f t="shared" si="97"/>
        <v>117.4105</v>
      </c>
    </row>
    <row r="680" spans="2:34" x14ac:dyDescent="0.35">
      <c r="B680">
        <f t="shared" si="98"/>
        <v>2019</v>
      </c>
      <c r="C680" s="7">
        <v>43611</v>
      </c>
      <c r="D680">
        <v>152</v>
      </c>
      <c r="E680" s="12">
        <v>0.37</v>
      </c>
      <c r="F680" s="3">
        <f t="shared" si="90"/>
        <v>251.4795</v>
      </c>
      <c r="G680" s="7">
        <v>43642</v>
      </c>
      <c r="H680">
        <v>60.2</v>
      </c>
      <c r="I680" s="12">
        <v>0.78</v>
      </c>
      <c r="J680" s="3">
        <f t="shared" si="91"/>
        <v>175.58440000000002</v>
      </c>
      <c r="K680" s="7">
        <v>43672</v>
      </c>
      <c r="L680">
        <v>22.2</v>
      </c>
      <c r="M680" s="12">
        <v>0</v>
      </c>
      <c r="N680" s="3">
        <f t="shared" si="92"/>
        <v>11.1114</v>
      </c>
      <c r="O680" s="7">
        <v>43703</v>
      </c>
      <c r="P680">
        <v>11.8</v>
      </c>
      <c r="Q680" s="12">
        <v>0</v>
      </c>
      <c r="R680" s="3">
        <f t="shared" si="93"/>
        <v>-1.0533999999999999</v>
      </c>
      <c r="S680" s="7">
        <v>43734</v>
      </c>
      <c r="T680">
        <v>13.8</v>
      </c>
      <c r="U680" s="12">
        <v>0.01</v>
      </c>
      <c r="V680" s="3">
        <f t="shared" si="94"/>
        <v>8.392100000000001</v>
      </c>
      <c r="W680" s="7">
        <v>43764</v>
      </c>
      <c r="X680">
        <v>74.8</v>
      </c>
      <c r="Y680" s="12">
        <v>0.12</v>
      </c>
      <c r="Z680" s="3">
        <f t="shared" si="95"/>
        <v>117.13560000000001</v>
      </c>
      <c r="AA680" s="7">
        <v>43795</v>
      </c>
      <c r="AB680">
        <v>109</v>
      </c>
      <c r="AC680" s="12"/>
      <c r="AD680" s="3">
        <f t="shared" si="96"/>
        <v>176.035</v>
      </c>
      <c r="AE680" s="7">
        <v>43825</v>
      </c>
      <c r="AF680">
        <v>64.400000000000006</v>
      </c>
      <c r="AG680" s="12"/>
      <c r="AH680" s="3">
        <f t="shared" si="97"/>
        <v>104.00600000000001</v>
      </c>
    </row>
    <row r="681" spans="2:34" x14ac:dyDescent="0.35">
      <c r="B681">
        <f t="shared" si="98"/>
        <v>2019</v>
      </c>
      <c r="C681" s="7">
        <v>43612</v>
      </c>
      <c r="D681">
        <v>140</v>
      </c>
      <c r="E681" s="12">
        <v>0</v>
      </c>
      <c r="F681" s="3">
        <f t="shared" si="90"/>
        <v>182.75</v>
      </c>
      <c r="G681" s="7">
        <v>43643</v>
      </c>
      <c r="H681">
        <v>90.2</v>
      </c>
      <c r="I681" s="12">
        <v>0.02</v>
      </c>
      <c r="J681" s="3">
        <f t="shared" si="91"/>
        <v>112.9404</v>
      </c>
      <c r="K681" s="7">
        <v>43673</v>
      </c>
      <c r="L681">
        <v>20.2</v>
      </c>
      <c r="M681" s="12">
        <v>0</v>
      </c>
      <c r="N681" s="3">
        <f t="shared" si="92"/>
        <v>8.2374000000000009</v>
      </c>
      <c r="O681" s="7">
        <v>43704</v>
      </c>
      <c r="P681">
        <v>10.7</v>
      </c>
      <c r="Q681" s="12">
        <v>0</v>
      </c>
      <c r="R681" s="3">
        <f t="shared" si="93"/>
        <v>-2.6341000000000019</v>
      </c>
      <c r="S681" s="7">
        <v>43735</v>
      </c>
      <c r="T681">
        <v>19.3</v>
      </c>
      <c r="U681" s="12">
        <v>0.36</v>
      </c>
      <c r="V681" s="3">
        <f t="shared" si="94"/>
        <v>64.998099999999994</v>
      </c>
      <c r="W681" s="7">
        <v>43765</v>
      </c>
      <c r="X681">
        <v>65</v>
      </c>
      <c r="Y681" s="12">
        <v>0</v>
      </c>
      <c r="Z681" s="3">
        <f t="shared" si="95"/>
        <v>86.355000000000004</v>
      </c>
      <c r="AA681" s="7">
        <v>43796</v>
      </c>
      <c r="AB681">
        <v>98.4</v>
      </c>
      <c r="AC681" s="12"/>
      <c r="AD681" s="3">
        <f t="shared" si="96"/>
        <v>158.916</v>
      </c>
      <c r="AE681" s="7">
        <v>43826</v>
      </c>
      <c r="AF681">
        <v>63.3</v>
      </c>
      <c r="AG681" s="12"/>
      <c r="AH681" s="3">
        <f t="shared" si="97"/>
        <v>102.2295</v>
      </c>
    </row>
    <row r="682" spans="2:34" x14ac:dyDescent="0.35">
      <c r="B682">
        <f t="shared" si="98"/>
        <v>2019</v>
      </c>
      <c r="C682" s="7">
        <v>43613</v>
      </c>
      <c r="D682">
        <v>119</v>
      </c>
      <c r="E682" s="12">
        <v>0</v>
      </c>
      <c r="F682" s="3">
        <f t="shared" si="90"/>
        <v>152.57300000000001</v>
      </c>
      <c r="G682" s="7">
        <v>43644</v>
      </c>
      <c r="H682">
        <v>93.6</v>
      </c>
      <c r="I682" s="12">
        <v>0</v>
      </c>
      <c r="J682" s="3">
        <f t="shared" si="91"/>
        <v>115.04319999999998</v>
      </c>
      <c r="K682" s="7">
        <v>43674</v>
      </c>
      <c r="L682">
        <v>17.600000000000001</v>
      </c>
      <c r="M682" s="12">
        <v>0</v>
      </c>
      <c r="N682" s="3">
        <f t="shared" si="92"/>
        <v>4.5012000000000043</v>
      </c>
      <c r="O682" s="7">
        <v>43705</v>
      </c>
      <c r="P682">
        <v>9.8800000000000008</v>
      </c>
      <c r="Q682" s="12">
        <v>0</v>
      </c>
      <c r="R682" s="3">
        <f t="shared" si="93"/>
        <v>-3.8124400000000005</v>
      </c>
      <c r="S682" s="7">
        <v>43736</v>
      </c>
      <c r="T682">
        <v>16.5</v>
      </c>
      <c r="U682" s="12">
        <v>0</v>
      </c>
      <c r="V682" s="3">
        <f t="shared" si="94"/>
        <v>10.8805</v>
      </c>
      <c r="W682" s="7">
        <v>43766</v>
      </c>
      <c r="X682">
        <v>92.2</v>
      </c>
      <c r="Y682" s="12">
        <v>0.85</v>
      </c>
      <c r="Z682" s="3">
        <f t="shared" si="95"/>
        <v>243.71890000000002</v>
      </c>
      <c r="AA682" s="7">
        <v>43797</v>
      </c>
      <c r="AB682">
        <v>122</v>
      </c>
      <c r="AC682" s="12"/>
      <c r="AD682" s="3">
        <f t="shared" si="96"/>
        <v>197.03</v>
      </c>
      <c r="AE682" s="7">
        <v>43827</v>
      </c>
      <c r="AF682">
        <v>63.9</v>
      </c>
      <c r="AG682" s="12"/>
      <c r="AH682" s="3">
        <f t="shared" si="97"/>
        <v>103.1985</v>
      </c>
    </row>
    <row r="683" spans="2:34" x14ac:dyDescent="0.35">
      <c r="B683">
        <f t="shared" si="98"/>
        <v>2019</v>
      </c>
      <c r="C683" s="7">
        <v>43614</v>
      </c>
      <c r="D683">
        <v>105</v>
      </c>
      <c r="E683" s="12">
        <v>0.31</v>
      </c>
      <c r="F683" s="3">
        <f t="shared" si="90"/>
        <v>175.5915</v>
      </c>
      <c r="G683" s="7">
        <v>43645</v>
      </c>
      <c r="H683">
        <v>76.8</v>
      </c>
      <c r="I683" s="12">
        <v>0.05</v>
      </c>
      <c r="J683" s="3">
        <f t="shared" si="91"/>
        <v>97.859099999999998</v>
      </c>
      <c r="K683" s="7">
        <v>43675</v>
      </c>
      <c r="L683">
        <v>16.3</v>
      </c>
      <c r="M683" s="12">
        <v>0</v>
      </c>
      <c r="N683" s="3">
        <f t="shared" si="92"/>
        <v>2.6331000000000024</v>
      </c>
      <c r="O683" s="7">
        <v>43706</v>
      </c>
      <c r="P683">
        <v>21.4</v>
      </c>
      <c r="Q683" s="12">
        <v>1.88</v>
      </c>
      <c r="R683" s="3">
        <f t="shared" si="93"/>
        <v>274.34379999999999</v>
      </c>
      <c r="S683" s="7">
        <v>43737</v>
      </c>
      <c r="T683">
        <v>15.7</v>
      </c>
      <c r="U683" s="12">
        <v>0.06</v>
      </c>
      <c r="V683" s="3">
        <f t="shared" si="94"/>
        <v>18.079900000000002</v>
      </c>
      <c r="W683" s="7">
        <v>43767</v>
      </c>
      <c r="X683">
        <v>83.5</v>
      </c>
      <c r="Y683" s="12">
        <v>0</v>
      </c>
      <c r="Z683" s="3">
        <f t="shared" si="95"/>
        <v>112.93950000000001</v>
      </c>
      <c r="AA683" s="7">
        <v>43798</v>
      </c>
      <c r="AB683">
        <v>127</v>
      </c>
      <c r="AC683" s="12"/>
      <c r="AD683" s="3">
        <f t="shared" si="96"/>
        <v>205.10499999999999</v>
      </c>
      <c r="AE683" s="7">
        <v>43828</v>
      </c>
      <c r="AF683">
        <v>59.4</v>
      </c>
      <c r="AG683" s="12"/>
      <c r="AH683" s="3">
        <f t="shared" si="97"/>
        <v>95.930999999999997</v>
      </c>
    </row>
    <row r="684" spans="2:34" x14ac:dyDescent="0.35">
      <c r="B684">
        <f t="shared" si="98"/>
        <v>2019</v>
      </c>
      <c r="C684" s="7">
        <v>43615</v>
      </c>
      <c r="D684">
        <v>91.5</v>
      </c>
      <c r="E684" s="12">
        <v>0</v>
      </c>
      <c r="F684" s="3">
        <f t="shared" si="90"/>
        <v>113.05549999999999</v>
      </c>
      <c r="G684" s="7">
        <v>43646</v>
      </c>
      <c r="H684">
        <v>96.9</v>
      </c>
      <c r="I684" s="12">
        <v>0.76</v>
      </c>
      <c r="J684" s="3">
        <f t="shared" si="91"/>
        <v>225.53930000000003</v>
      </c>
      <c r="K684" s="7">
        <v>43676</v>
      </c>
      <c r="L684">
        <v>15.1</v>
      </c>
      <c r="M684" s="12">
        <v>0</v>
      </c>
      <c r="N684" s="3">
        <f t="shared" si="92"/>
        <v>0.90869999999999962</v>
      </c>
      <c r="O684" s="7">
        <v>43707</v>
      </c>
      <c r="P684">
        <v>23.5</v>
      </c>
      <c r="Q684" s="12">
        <v>0.01</v>
      </c>
      <c r="R684" s="3">
        <f t="shared" si="93"/>
        <v>17.151</v>
      </c>
      <c r="S684" s="7">
        <v>43738</v>
      </c>
      <c r="T684">
        <v>14.1</v>
      </c>
      <c r="U684" s="12">
        <v>0</v>
      </c>
      <c r="V684" s="3">
        <f t="shared" si="94"/>
        <v>7.4317000000000011</v>
      </c>
      <c r="W684" s="7">
        <v>43768</v>
      </c>
      <c r="X684">
        <v>73.8</v>
      </c>
      <c r="Y684" s="12">
        <v>0.01</v>
      </c>
      <c r="Z684" s="3">
        <f t="shared" si="95"/>
        <v>100.3921</v>
      </c>
      <c r="AA684" s="7">
        <v>43799</v>
      </c>
      <c r="AB684">
        <v>106</v>
      </c>
      <c r="AC684" s="12"/>
      <c r="AD684" s="3">
        <f t="shared" si="96"/>
        <v>171.19</v>
      </c>
      <c r="AE684" s="7">
        <v>43829</v>
      </c>
      <c r="AF684">
        <v>55.5</v>
      </c>
      <c r="AG684" s="12"/>
      <c r="AH684" s="3">
        <f t="shared" si="97"/>
        <v>89.632499999999993</v>
      </c>
    </row>
    <row r="685" spans="2:34" x14ac:dyDescent="0.35">
      <c r="B685">
        <f t="shared" si="98"/>
        <v>2019</v>
      </c>
      <c r="C685" s="7">
        <v>43616</v>
      </c>
      <c r="D685">
        <v>84.7</v>
      </c>
      <c r="E685" s="12">
        <v>0.02</v>
      </c>
      <c r="F685" s="3">
        <f t="shared" si="90"/>
        <v>106.06690000000002</v>
      </c>
      <c r="G685" s="6"/>
      <c r="J685" s="3" t="str">
        <f t="shared" si="91"/>
        <v/>
      </c>
      <c r="K685" s="7">
        <v>43677</v>
      </c>
      <c r="L685">
        <v>13.9</v>
      </c>
      <c r="M685" s="12">
        <v>0</v>
      </c>
      <c r="N685" s="3">
        <f t="shared" si="92"/>
        <v>-0.81569999999999965</v>
      </c>
      <c r="O685" s="7">
        <v>43708</v>
      </c>
      <c r="P685">
        <v>18.899999999999999</v>
      </c>
      <c r="Q685" s="12">
        <v>0</v>
      </c>
      <c r="R685" s="3">
        <f t="shared" si="93"/>
        <v>9.1492999999999967</v>
      </c>
      <c r="S685" s="6"/>
      <c r="V685" s="3" t="str">
        <f t="shared" si="94"/>
        <v/>
      </c>
      <c r="W685" s="7">
        <v>43769</v>
      </c>
      <c r="X685">
        <v>76.599999999999994</v>
      </c>
      <c r="Y685" s="12">
        <v>0.61</v>
      </c>
      <c r="Z685" s="3">
        <f t="shared" si="95"/>
        <v>187.9057</v>
      </c>
      <c r="AA685" s="6"/>
      <c r="AD685" s="3" t="str">
        <f t="shared" si="96"/>
        <v/>
      </c>
      <c r="AE685" s="7">
        <v>43830</v>
      </c>
      <c r="AF685">
        <v>55.4</v>
      </c>
      <c r="AG685" s="12"/>
      <c r="AH685" s="3">
        <f t="shared" si="97"/>
        <v>89.471000000000004</v>
      </c>
    </row>
    <row r="686" spans="2:34" x14ac:dyDescent="0.35">
      <c r="B686">
        <f t="shared" si="98"/>
        <v>2020</v>
      </c>
      <c r="C686" s="7">
        <v>43952</v>
      </c>
      <c r="D686">
        <v>77.8</v>
      </c>
      <c r="E686" s="12">
        <v>0.82</v>
      </c>
      <c r="F686" s="3">
        <f t="shared" si="90"/>
        <v>207.47159999999997</v>
      </c>
      <c r="G686" s="7">
        <v>43983</v>
      </c>
      <c r="H686">
        <v>21.5</v>
      </c>
      <c r="I686" s="12">
        <v>0</v>
      </c>
      <c r="J686" s="3">
        <f t="shared" si="91"/>
        <v>11.435500000000001</v>
      </c>
      <c r="K686" s="7">
        <v>44013</v>
      </c>
      <c r="L686">
        <v>11.3</v>
      </c>
      <c r="M686" s="12">
        <v>0.13</v>
      </c>
      <c r="N686" s="3">
        <f t="shared" si="92"/>
        <v>13.537600000000005</v>
      </c>
      <c r="O686" s="7">
        <v>44044</v>
      </c>
      <c r="P686">
        <v>9.6300000000000008</v>
      </c>
      <c r="Q686" s="12">
        <v>0</v>
      </c>
      <c r="R686" s="3">
        <f t="shared" si="93"/>
        <v>-4.1716899999999999</v>
      </c>
      <c r="S686" s="7">
        <v>44075</v>
      </c>
      <c r="T686">
        <v>4.1500000000000004</v>
      </c>
      <c r="U686" s="12">
        <v>0</v>
      </c>
      <c r="V686" s="3">
        <f t="shared" si="94"/>
        <v>-6.8664499999999995</v>
      </c>
      <c r="W686" s="7">
        <v>44105</v>
      </c>
      <c r="X686">
        <v>3.91</v>
      </c>
      <c r="Y686" s="12">
        <v>0</v>
      </c>
      <c r="Z686" s="3">
        <f t="shared" si="95"/>
        <v>-1.4313299999999991</v>
      </c>
      <c r="AA686" s="7">
        <v>44136</v>
      </c>
      <c r="AB686">
        <v>12.6</v>
      </c>
      <c r="AC686" s="12"/>
      <c r="AD686" s="3">
        <f t="shared" si="96"/>
        <v>20.349</v>
      </c>
      <c r="AE686" s="7">
        <v>44166</v>
      </c>
      <c r="AF686">
        <v>273</v>
      </c>
      <c r="AG686" s="12"/>
      <c r="AH686" s="3">
        <f t="shared" si="97"/>
        <v>440.89499999999998</v>
      </c>
    </row>
    <row r="687" spans="2:34" x14ac:dyDescent="0.35">
      <c r="B687">
        <f t="shared" si="98"/>
        <v>2020</v>
      </c>
      <c r="C687" s="7">
        <v>43953</v>
      </c>
      <c r="D687">
        <v>132</v>
      </c>
      <c r="E687" s="12">
        <v>0.5</v>
      </c>
      <c r="F687" s="3">
        <f t="shared" si="90"/>
        <v>240.82900000000001</v>
      </c>
      <c r="G687" s="7">
        <v>43984</v>
      </c>
      <c r="H687">
        <v>19</v>
      </c>
      <c r="I687" s="12">
        <v>0</v>
      </c>
      <c r="J687" s="3">
        <f t="shared" si="91"/>
        <v>7.843</v>
      </c>
      <c r="K687" s="7">
        <v>44014</v>
      </c>
      <c r="L687">
        <v>11.9</v>
      </c>
      <c r="M687" s="12">
        <v>0.01</v>
      </c>
      <c r="N687" s="3">
        <f t="shared" si="92"/>
        <v>-2.2981999999999987</v>
      </c>
      <c r="O687" s="7">
        <v>44045</v>
      </c>
      <c r="P687">
        <v>8.7799999999999994</v>
      </c>
      <c r="Q687" s="12">
        <v>0</v>
      </c>
      <c r="R687" s="3">
        <f t="shared" si="93"/>
        <v>-5.3931400000000025</v>
      </c>
      <c r="S687" s="7">
        <v>44076</v>
      </c>
      <c r="T687">
        <v>3.94</v>
      </c>
      <c r="U687" s="12">
        <v>0</v>
      </c>
      <c r="V687" s="3">
        <f t="shared" si="94"/>
        <v>-7.1682199999999998</v>
      </c>
      <c r="W687" s="7">
        <v>44106</v>
      </c>
      <c r="X687">
        <v>3.3</v>
      </c>
      <c r="Y687" s="12">
        <v>0</v>
      </c>
      <c r="Z687" s="3">
        <f t="shared" si="95"/>
        <v>-2.3079000000000001</v>
      </c>
      <c r="AA687" s="7">
        <v>44137</v>
      </c>
      <c r="AB687">
        <v>35.6</v>
      </c>
      <c r="AC687" s="12"/>
      <c r="AD687" s="3">
        <f t="shared" si="96"/>
        <v>57.494</v>
      </c>
      <c r="AE687" s="7">
        <v>44167</v>
      </c>
      <c r="AF687">
        <v>495</v>
      </c>
      <c r="AG687" s="12"/>
      <c r="AH687" s="3">
        <f t="shared" si="97"/>
        <v>799.42499999999995</v>
      </c>
    </row>
    <row r="688" spans="2:34" x14ac:dyDescent="0.35">
      <c r="B688">
        <f t="shared" si="98"/>
        <v>2020</v>
      </c>
      <c r="C688" s="7">
        <v>43954</v>
      </c>
      <c r="D688">
        <v>124</v>
      </c>
      <c r="E688" s="12">
        <v>0</v>
      </c>
      <c r="F688" s="3">
        <f t="shared" si="90"/>
        <v>159.75800000000001</v>
      </c>
      <c r="G688" s="7">
        <v>43985</v>
      </c>
      <c r="H688">
        <v>18.600000000000001</v>
      </c>
      <c r="I688" s="12">
        <v>0</v>
      </c>
      <c r="J688" s="3">
        <f t="shared" si="91"/>
        <v>7.2682000000000038</v>
      </c>
      <c r="K688" s="7">
        <v>44015</v>
      </c>
      <c r="L688">
        <v>14</v>
      </c>
      <c r="M688" s="12">
        <v>0.02</v>
      </c>
      <c r="N688" s="3">
        <f t="shared" si="92"/>
        <v>2.1110000000000029</v>
      </c>
      <c r="O688" s="7">
        <v>44046</v>
      </c>
      <c r="P688">
        <v>8.2799999999999994</v>
      </c>
      <c r="Q688" s="12">
        <v>7.0000000000000007E-2</v>
      </c>
      <c r="R688" s="3">
        <f t="shared" si="93"/>
        <v>3.6288599999999995</v>
      </c>
      <c r="S688" s="7">
        <v>44077</v>
      </c>
      <c r="T688">
        <v>4.46</v>
      </c>
      <c r="U688" s="12">
        <v>0.23</v>
      </c>
      <c r="V688" s="3">
        <f t="shared" si="94"/>
        <v>25.58352</v>
      </c>
      <c r="W688" s="7">
        <v>44107</v>
      </c>
      <c r="X688">
        <v>3.68</v>
      </c>
      <c r="Y688" s="12">
        <v>0.13</v>
      </c>
      <c r="Z688" s="3">
        <f t="shared" si="95"/>
        <v>16.327660000000002</v>
      </c>
      <c r="AA688" s="7">
        <v>44138</v>
      </c>
      <c r="AB688">
        <v>32.299999999999997</v>
      </c>
      <c r="AC688" s="12"/>
      <c r="AD688" s="3">
        <f t="shared" si="96"/>
        <v>52.164499999999997</v>
      </c>
      <c r="AE688" s="7">
        <v>44168</v>
      </c>
      <c r="AF688">
        <v>365</v>
      </c>
      <c r="AG688" s="12"/>
      <c r="AH688" s="3">
        <f t="shared" si="97"/>
        <v>589.47500000000002</v>
      </c>
    </row>
    <row r="689" spans="2:34" x14ac:dyDescent="0.35">
      <c r="B689">
        <f t="shared" si="98"/>
        <v>2020</v>
      </c>
      <c r="C689" s="7">
        <v>43955</v>
      </c>
      <c r="D689">
        <v>110</v>
      </c>
      <c r="E689" s="12">
        <v>0.01</v>
      </c>
      <c r="F689" s="3">
        <f t="shared" si="90"/>
        <v>141.03149999999999</v>
      </c>
      <c r="G689" s="7">
        <v>43986</v>
      </c>
      <c r="H689">
        <v>18.399999999999999</v>
      </c>
      <c r="I689" s="12">
        <v>0</v>
      </c>
      <c r="J689" s="3">
        <f t="shared" si="91"/>
        <v>6.9807999999999986</v>
      </c>
      <c r="K689" s="7">
        <v>44016</v>
      </c>
      <c r="L689">
        <v>10.9</v>
      </c>
      <c r="M689" s="12">
        <v>0</v>
      </c>
      <c r="N689" s="3">
        <f t="shared" si="92"/>
        <v>-5.1266999999999978</v>
      </c>
      <c r="O689" s="7">
        <v>44047</v>
      </c>
      <c r="P689">
        <v>7.68</v>
      </c>
      <c r="Q689" s="12">
        <v>0</v>
      </c>
      <c r="R689" s="3">
        <f t="shared" si="93"/>
        <v>-6.9738400000000009</v>
      </c>
      <c r="S689" s="7">
        <v>44078</v>
      </c>
      <c r="T689">
        <v>6.03</v>
      </c>
      <c r="U689" s="12">
        <v>0.01</v>
      </c>
      <c r="V689" s="3">
        <f t="shared" si="94"/>
        <v>-2.77339</v>
      </c>
      <c r="W689" s="7">
        <v>44108</v>
      </c>
      <c r="X689">
        <v>3.32</v>
      </c>
      <c r="Y689" s="12">
        <v>0.02</v>
      </c>
      <c r="Z689" s="3">
        <f t="shared" si="95"/>
        <v>0.50383999999999984</v>
      </c>
      <c r="AA689" s="7">
        <v>44139</v>
      </c>
      <c r="AB689">
        <v>27.6</v>
      </c>
      <c r="AC689" s="12"/>
      <c r="AD689" s="3">
        <f t="shared" si="96"/>
        <v>44.574000000000005</v>
      </c>
      <c r="AE689" s="7">
        <v>44169</v>
      </c>
      <c r="AF689">
        <v>232</v>
      </c>
      <c r="AG689" s="12"/>
      <c r="AH689" s="3">
        <f t="shared" si="97"/>
        <v>374.68</v>
      </c>
    </row>
    <row r="690" spans="2:34" x14ac:dyDescent="0.35">
      <c r="B690">
        <f t="shared" si="98"/>
        <v>2020</v>
      </c>
      <c r="C690" s="7">
        <v>43956</v>
      </c>
      <c r="D690">
        <v>95.2</v>
      </c>
      <c r="E690" s="12">
        <v>0</v>
      </c>
      <c r="F690" s="3">
        <f t="shared" si="90"/>
        <v>118.3724</v>
      </c>
      <c r="G690" s="7">
        <v>43987</v>
      </c>
      <c r="H690">
        <v>17.600000000000001</v>
      </c>
      <c r="I690" s="12">
        <v>0</v>
      </c>
      <c r="J690" s="3">
        <f t="shared" si="91"/>
        <v>5.8312000000000026</v>
      </c>
      <c r="K690" s="7">
        <v>44017</v>
      </c>
      <c r="L690">
        <v>12.5</v>
      </c>
      <c r="M690" s="12">
        <v>0.15</v>
      </c>
      <c r="N690" s="3">
        <f t="shared" si="92"/>
        <v>18.045000000000002</v>
      </c>
      <c r="O690" s="7">
        <v>44048</v>
      </c>
      <c r="P690">
        <v>8.2200000000000006</v>
      </c>
      <c r="Q690" s="12">
        <v>1.03</v>
      </c>
      <c r="R690" s="3">
        <f t="shared" si="93"/>
        <v>137.12664000000001</v>
      </c>
      <c r="S690" s="7">
        <v>44079</v>
      </c>
      <c r="T690">
        <v>4.7699999999999996</v>
      </c>
      <c r="U690" s="12">
        <v>0</v>
      </c>
      <c r="V690" s="3">
        <f t="shared" si="94"/>
        <v>-5.9755100000000008</v>
      </c>
      <c r="W690" s="7">
        <v>44109</v>
      </c>
      <c r="X690">
        <v>3.21</v>
      </c>
      <c r="Y690" s="12">
        <v>0.04</v>
      </c>
      <c r="Z690" s="3">
        <f t="shared" si="95"/>
        <v>3.1287700000000003</v>
      </c>
      <c r="AA690" s="7">
        <v>44140</v>
      </c>
      <c r="AB690">
        <v>25.2</v>
      </c>
      <c r="AC690" s="12"/>
      <c r="AD690" s="3">
        <f t="shared" si="96"/>
        <v>40.698</v>
      </c>
      <c r="AE690" s="7">
        <v>44170</v>
      </c>
      <c r="AF690">
        <v>190</v>
      </c>
      <c r="AG690" s="12"/>
      <c r="AH690" s="3">
        <f t="shared" si="97"/>
        <v>306.85000000000002</v>
      </c>
    </row>
    <row r="691" spans="2:34" x14ac:dyDescent="0.35">
      <c r="B691">
        <f t="shared" si="98"/>
        <v>2020</v>
      </c>
      <c r="C691" s="7">
        <v>43957</v>
      </c>
      <c r="D691">
        <v>80.2</v>
      </c>
      <c r="E691" s="12">
        <v>0</v>
      </c>
      <c r="F691" s="3">
        <f t="shared" si="90"/>
        <v>96.817400000000021</v>
      </c>
      <c r="G691" s="7">
        <v>43988</v>
      </c>
      <c r="H691">
        <v>25.4</v>
      </c>
      <c r="I691" s="12">
        <v>0.47</v>
      </c>
      <c r="J691" s="3">
        <f t="shared" si="91"/>
        <v>82.440299999999993</v>
      </c>
      <c r="K691" s="7">
        <v>44018</v>
      </c>
      <c r="L691">
        <v>19.899999999999999</v>
      </c>
      <c r="M691" s="12">
        <v>0.05</v>
      </c>
      <c r="N691" s="3">
        <f t="shared" si="92"/>
        <v>14.7638</v>
      </c>
      <c r="O691" s="7">
        <v>44049</v>
      </c>
      <c r="P691">
        <v>7.44</v>
      </c>
      <c r="Q691" s="12">
        <v>0</v>
      </c>
      <c r="R691" s="3">
        <f t="shared" si="93"/>
        <v>-7.3187200000000008</v>
      </c>
      <c r="S691" s="7">
        <v>44080</v>
      </c>
      <c r="T691">
        <v>4.28</v>
      </c>
      <c r="U691" s="12">
        <v>0</v>
      </c>
      <c r="V691" s="3">
        <f t="shared" si="94"/>
        <v>-6.6796399999999991</v>
      </c>
      <c r="W691" s="7">
        <v>44110</v>
      </c>
      <c r="X691">
        <v>3.25</v>
      </c>
      <c r="Y691" s="12">
        <v>0</v>
      </c>
      <c r="Z691" s="3">
        <f t="shared" si="95"/>
        <v>-2.3797499999999996</v>
      </c>
      <c r="AA691" s="7">
        <v>44141</v>
      </c>
      <c r="AB691">
        <v>23.1</v>
      </c>
      <c r="AC691" s="12"/>
      <c r="AD691" s="3">
        <f t="shared" si="96"/>
        <v>37.3065</v>
      </c>
      <c r="AE691" s="7">
        <v>44171</v>
      </c>
      <c r="AF691">
        <v>354</v>
      </c>
      <c r="AG691" s="12"/>
      <c r="AH691" s="3">
        <f t="shared" si="97"/>
        <v>571.71</v>
      </c>
    </row>
    <row r="692" spans="2:34" x14ac:dyDescent="0.35">
      <c r="B692">
        <f t="shared" si="98"/>
        <v>2020</v>
      </c>
      <c r="C692" s="7">
        <v>43958</v>
      </c>
      <c r="D692">
        <v>70.8</v>
      </c>
      <c r="E692" s="12">
        <v>0</v>
      </c>
      <c r="F692" s="3">
        <f t="shared" si="90"/>
        <v>83.309599999999989</v>
      </c>
      <c r="G692" s="7">
        <v>43989</v>
      </c>
      <c r="H692">
        <v>26.4</v>
      </c>
      <c r="I692" s="12">
        <v>0.13</v>
      </c>
      <c r="J692" s="3">
        <f t="shared" si="91"/>
        <v>36.566299999999998</v>
      </c>
      <c r="K692" s="7">
        <v>44019</v>
      </c>
      <c r="L692">
        <v>15.5</v>
      </c>
      <c r="M692" s="12">
        <v>0</v>
      </c>
      <c r="N692" s="3">
        <f t="shared" si="92"/>
        <v>1.4835000000000029</v>
      </c>
      <c r="O692" s="7">
        <v>44050</v>
      </c>
      <c r="P692">
        <v>7.02</v>
      </c>
      <c r="Q692" s="12">
        <v>0</v>
      </c>
      <c r="R692" s="3">
        <f t="shared" si="93"/>
        <v>-7.9222600000000014</v>
      </c>
      <c r="S692" s="7">
        <v>44081</v>
      </c>
      <c r="T692">
        <v>4.17</v>
      </c>
      <c r="U692" s="12">
        <v>0</v>
      </c>
      <c r="V692" s="3">
        <f t="shared" si="94"/>
        <v>-6.8377099999999995</v>
      </c>
      <c r="W692" s="7">
        <v>44111</v>
      </c>
      <c r="X692">
        <v>7.12</v>
      </c>
      <c r="Y692" s="12">
        <v>0</v>
      </c>
      <c r="Z692" s="3">
        <f t="shared" si="95"/>
        <v>3.1814400000000012</v>
      </c>
      <c r="AA692" s="7">
        <v>44142</v>
      </c>
      <c r="AB692">
        <v>20.8</v>
      </c>
      <c r="AC692" s="12"/>
      <c r="AD692" s="3">
        <f t="shared" si="96"/>
        <v>33.591999999999999</v>
      </c>
      <c r="AE692" s="7">
        <v>44172</v>
      </c>
      <c r="AF692">
        <v>366</v>
      </c>
      <c r="AG692" s="12"/>
      <c r="AH692" s="3">
        <f t="shared" si="97"/>
        <v>591.09</v>
      </c>
    </row>
    <row r="693" spans="2:34" x14ac:dyDescent="0.35">
      <c r="B693">
        <f t="shared" si="98"/>
        <v>2020</v>
      </c>
      <c r="C693" s="7">
        <v>43959</v>
      </c>
      <c r="D693">
        <v>63.9</v>
      </c>
      <c r="E693" s="12">
        <v>0.01</v>
      </c>
      <c r="F693" s="3">
        <f t="shared" si="90"/>
        <v>74.785800000000009</v>
      </c>
      <c r="G693" s="7">
        <v>43990</v>
      </c>
      <c r="H693">
        <v>21.2</v>
      </c>
      <c r="I693" s="12">
        <v>0</v>
      </c>
      <c r="J693" s="3">
        <f t="shared" si="91"/>
        <v>11.0044</v>
      </c>
      <c r="K693" s="7">
        <v>44020</v>
      </c>
      <c r="L693">
        <v>12.6</v>
      </c>
      <c r="M693" s="12">
        <v>0.01</v>
      </c>
      <c r="N693" s="3">
        <f t="shared" si="92"/>
        <v>-1.292299999999998</v>
      </c>
      <c r="O693" s="7">
        <v>44051</v>
      </c>
      <c r="P693">
        <v>6.39</v>
      </c>
      <c r="Q693" s="12">
        <v>0</v>
      </c>
      <c r="R693" s="3">
        <f t="shared" si="93"/>
        <v>-8.8275700000000015</v>
      </c>
      <c r="S693" s="7">
        <v>44082</v>
      </c>
      <c r="T693">
        <v>3.85</v>
      </c>
      <c r="U693" s="12">
        <v>0</v>
      </c>
      <c r="V693" s="3">
        <f t="shared" si="94"/>
        <v>-7.2975499999999993</v>
      </c>
      <c r="W693" s="7">
        <v>44112</v>
      </c>
      <c r="X693">
        <v>4.87</v>
      </c>
      <c r="Y693" s="12">
        <v>0.12</v>
      </c>
      <c r="Z693" s="3">
        <f t="shared" si="95"/>
        <v>16.646190000000001</v>
      </c>
      <c r="AA693" s="7">
        <v>44143</v>
      </c>
      <c r="AB693">
        <v>18.8</v>
      </c>
      <c r="AC693" s="12"/>
      <c r="AD693" s="3">
        <f t="shared" si="96"/>
        <v>30.362000000000002</v>
      </c>
      <c r="AE693" s="7">
        <v>44173</v>
      </c>
      <c r="AF693">
        <v>264</v>
      </c>
      <c r="AG693" s="12"/>
      <c r="AH693" s="3">
        <f t="shared" si="97"/>
        <v>426.36</v>
      </c>
    </row>
    <row r="694" spans="2:34" x14ac:dyDescent="0.35">
      <c r="B694">
        <f t="shared" si="98"/>
        <v>2020</v>
      </c>
      <c r="C694" s="7">
        <v>43960</v>
      </c>
      <c r="D694">
        <v>79.900000000000006</v>
      </c>
      <c r="E694" s="12">
        <v>0.56000000000000005</v>
      </c>
      <c r="F694" s="3">
        <f t="shared" si="90"/>
        <v>174.31030000000001</v>
      </c>
      <c r="G694" s="7">
        <v>43991</v>
      </c>
      <c r="H694">
        <v>18.2</v>
      </c>
      <c r="I694" s="12">
        <v>0</v>
      </c>
      <c r="J694" s="3">
        <f t="shared" si="91"/>
        <v>6.6934000000000005</v>
      </c>
      <c r="K694" s="7">
        <v>44021</v>
      </c>
      <c r="L694">
        <v>12</v>
      </c>
      <c r="M694" s="12">
        <v>0.12</v>
      </c>
      <c r="N694" s="3">
        <f t="shared" si="92"/>
        <v>13.152000000000001</v>
      </c>
      <c r="O694" s="7">
        <v>44052</v>
      </c>
      <c r="P694">
        <v>6</v>
      </c>
      <c r="Q694" s="12">
        <v>0</v>
      </c>
      <c r="R694" s="3">
        <f t="shared" si="93"/>
        <v>-9.3880000000000017</v>
      </c>
      <c r="S694" s="7">
        <v>44083</v>
      </c>
      <c r="T694">
        <v>3.57</v>
      </c>
      <c r="U694" s="12">
        <v>0</v>
      </c>
      <c r="V694" s="3">
        <f t="shared" si="94"/>
        <v>-7.69991</v>
      </c>
      <c r="W694" s="7">
        <v>44113</v>
      </c>
      <c r="X694">
        <v>3.19</v>
      </c>
      <c r="Y694" s="12">
        <v>0</v>
      </c>
      <c r="Z694" s="3">
        <f t="shared" si="95"/>
        <v>-2.4659699999999996</v>
      </c>
      <c r="AA694" s="7">
        <v>44144</v>
      </c>
      <c r="AB694">
        <v>17.2</v>
      </c>
      <c r="AC694" s="12"/>
      <c r="AD694" s="3">
        <f t="shared" si="96"/>
        <v>27.777999999999999</v>
      </c>
      <c r="AE694" s="7">
        <v>44174</v>
      </c>
      <c r="AF694">
        <v>187</v>
      </c>
      <c r="AG694" s="12"/>
      <c r="AH694" s="3">
        <f t="shared" si="97"/>
        <v>302.005</v>
      </c>
    </row>
    <row r="695" spans="2:34" x14ac:dyDescent="0.35">
      <c r="B695">
        <f t="shared" si="98"/>
        <v>2020</v>
      </c>
      <c r="C695" s="7">
        <v>43961</v>
      </c>
      <c r="D695">
        <v>97.5</v>
      </c>
      <c r="E695" s="12">
        <v>0.03</v>
      </c>
      <c r="F695" s="3">
        <f t="shared" si="90"/>
        <v>125.852</v>
      </c>
      <c r="G695" s="7">
        <v>43992</v>
      </c>
      <c r="H695">
        <v>15.7</v>
      </c>
      <c r="I695" s="12">
        <v>0</v>
      </c>
      <c r="J695" s="3">
        <f t="shared" si="91"/>
        <v>3.1008999999999993</v>
      </c>
      <c r="K695" s="7">
        <v>44022</v>
      </c>
      <c r="L695">
        <v>11</v>
      </c>
      <c r="M695" s="12">
        <v>0</v>
      </c>
      <c r="N695" s="3">
        <f t="shared" si="92"/>
        <v>-4.9829999999999988</v>
      </c>
      <c r="O695" s="7">
        <v>44053</v>
      </c>
      <c r="P695">
        <v>6.53</v>
      </c>
      <c r="Q695" s="12">
        <v>0</v>
      </c>
      <c r="R695" s="3">
        <f t="shared" si="93"/>
        <v>-8.6263900000000007</v>
      </c>
      <c r="S695" s="7">
        <v>44084</v>
      </c>
      <c r="T695">
        <v>3.66</v>
      </c>
      <c r="U695" s="12">
        <v>0</v>
      </c>
      <c r="V695" s="3">
        <f t="shared" si="94"/>
        <v>-7.5705799999999996</v>
      </c>
      <c r="W695" s="7">
        <v>44114</v>
      </c>
      <c r="X695">
        <v>2.87</v>
      </c>
      <c r="Y695" s="12">
        <v>0</v>
      </c>
      <c r="Z695" s="3">
        <f t="shared" si="95"/>
        <v>-2.9258099999999994</v>
      </c>
      <c r="AA695" s="7">
        <v>44145</v>
      </c>
      <c r="AB695">
        <v>15.8</v>
      </c>
      <c r="AC695" s="12"/>
      <c r="AD695" s="3">
        <f t="shared" si="96"/>
        <v>25.516999999999999</v>
      </c>
      <c r="AE695" s="7">
        <v>44175</v>
      </c>
      <c r="AF695">
        <v>141</v>
      </c>
      <c r="AG695" s="12"/>
      <c r="AH695" s="3">
        <f t="shared" si="97"/>
        <v>227.715</v>
      </c>
    </row>
    <row r="696" spans="2:34" x14ac:dyDescent="0.35">
      <c r="B696">
        <f t="shared" si="98"/>
        <v>2020</v>
      </c>
      <c r="C696" s="7">
        <v>43962</v>
      </c>
      <c r="D696">
        <v>104</v>
      </c>
      <c r="E696" s="12">
        <v>0</v>
      </c>
      <c r="F696" s="3">
        <f t="shared" si="90"/>
        <v>131.018</v>
      </c>
      <c r="G696" s="7">
        <v>43993</v>
      </c>
      <c r="H696">
        <v>16</v>
      </c>
      <c r="I696" s="12">
        <v>0.46</v>
      </c>
      <c r="J696" s="3">
        <f t="shared" si="91"/>
        <v>67.540999999999997</v>
      </c>
      <c r="K696" s="7">
        <v>44023</v>
      </c>
      <c r="L696">
        <v>11.2</v>
      </c>
      <c r="M696" s="12">
        <v>0.41</v>
      </c>
      <c r="N696" s="3">
        <f t="shared" si="92"/>
        <v>52.355899999999998</v>
      </c>
      <c r="O696" s="7">
        <v>44054</v>
      </c>
      <c r="P696">
        <v>7.19</v>
      </c>
      <c r="Q696" s="12">
        <v>0</v>
      </c>
      <c r="R696" s="3">
        <f t="shared" si="93"/>
        <v>-7.6779700000000002</v>
      </c>
      <c r="S696" s="7">
        <v>44085</v>
      </c>
      <c r="T696">
        <v>3.4</v>
      </c>
      <c r="U696" s="12">
        <v>0</v>
      </c>
      <c r="V696" s="3">
        <f t="shared" si="94"/>
        <v>-7.9442000000000004</v>
      </c>
      <c r="W696" s="7">
        <v>44115</v>
      </c>
      <c r="X696">
        <v>4.1900000000000004</v>
      </c>
      <c r="Y696" s="12">
        <v>0.47</v>
      </c>
      <c r="Z696" s="3">
        <f t="shared" si="95"/>
        <v>64.371529999999993</v>
      </c>
      <c r="AA696" s="7">
        <v>44146</v>
      </c>
      <c r="AB696">
        <v>14.9</v>
      </c>
      <c r="AC696" s="12"/>
      <c r="AD696" s="3">
        <f t="shared" si="96"/>
        <v>24.063500000000001</v>
      </c>
      <c r="AE696" s="7">
        <v>44176</v>
      </c>
      <c r="AF696">
        <v>112</v>
      </c>
      <c r="AG696" s="12"/>
      <c r="AH696" s="3">
        <f t="shared" si="97"/>
        <v>180.88</v>
      </c>
    </row>
    <row r="697" spans="2:34" x14ac:dyDescent="0.35">
      <c r="B697">
        <f t="shared" si="98"/>
        <v>2020</v>
      </c>
      <c r="C697" s="7">
        <v>43963</v>
      </c>
      <c r="D697">
        <v>103</v>
      </c>
      <c r="E697" s="12">
        <v>0.19</v>
      </c>
      <c r="F697" s="3">
        <f t="shared" si="90"/>
        <v>156.01949999999999</v>
      </c>
      <c r="G697" s="7">
        <v>43994</v>
      </c>
      <c r="H697">
        <v>19.5</v>
      </c>
      <c r="I697" s="12">
        <v>0.13</v>
      </c>
      <c r="J697" s="3">
        <f t="shared" si="91"/>
        <v>26.651</v>
      </c>
      <c r="K697" s="7">
        <v>44024</v>
      </c>
      <c r="L697">
        <v>11.3</v>
      </c>
      <c r="M697" s="12">
        <v>0.02</v>
      </c>
      <c r="N697" s="3">
        <f t="shared" si="92"/>
        <v>-1.7688999999999964</v>
      </c>
      <c r="O697" s="7">
        <v>44055</v>
      </c>
      <c r="P697">
        <v>6.64</v>
      </c>
      <c r="Q697" s="12">
        <v>0.01</v>
      </c>
      <c r="R697" s="3">
        <f t="shared" si="93"/>
        <v>-7.0768200000000023</v>
      </c>
      <c r="S697" s="7">
        <v>44086</v>
      </c>
      <c r="T697">
        <v>3.27</v>
      </c>
      <c r="U697" s="12">
        <v>0</v>
      </c>
      <c r="V697" s="3">
        <f t="shared" si="94"/>
        <v>-8.1310099999999998</v>
      </c>
      <c r="W697" s="7">
        <v>44116</v>
      </c>
      <c r="X697">
        <v>3.4</v>
      </c>
      <c r="Y697" s="12">
        <v>0</v>
      </c>
      <c r="Z697" s="3">
        <f t="shared" si="95"/>
        <v>-2.1642000000000001</v>
      </c>
      <c r="AA697" s="7">
        <v>44147</v>
      </c>
      <c r="AB697">
        <v>14.6</v>
      </c>
      <c r="AC697" s="12"/>
      <c r="AD697" s="3">
        <f t="shared" si="96"/>
        <v>23.579000000000001</v>
      </c>
      <c r="AE697" s="7">
        <v>44177</v>
      </c>
      <c r="AF697">
        <v>95.8</v>
      </c>
      <c r="AG697" s="12"/>
      <c r="AH697" s="3">
        <f t="shared" si="97"/>
        <v>154.71699999999998</v>
      </c>
    </row>
    <row r="698" spans="2:34" x14ac:dyDescent="0.35">
      <c r="B698">
        <f t="shared" si="98"/>
        <v>2020</v>
      </c>
      <c r="C698" s="7">
        <v>43964</v>
      </c>
      <c r="D698">
        <v>92</v>
      </c>
      <c r="E698" s="12">
        <v>0</v>
      </c>
      <c r="F698" s="3">
        <f t="shared" si="90"/>
        <v>113.774</v>
      </c>
      <c r="G698" s="7">
        <v>43995</v>
      </c>
      <c r="H698">
        <v>17</v>
      </c>
      <c r="I698" s="12">
        <v>0</v>
      </c>
      <c r="J698" s="3">
        <f t="shared" si="91"/>
        <v>4.9690000000000012</v>
      </c>
      <c r="K698" s="7">
        <v>44025</v>
      </c>
      <c r="L698">
        <v>10.9</v>
      </c>
      <c r="M698" s="12">
        <v>0</v>
      </c>
      <c r="N698" s="3">
        <f t="shared" si="92"/>
        <v>-5.1266999999999978</v>
      </c>
      <c r="O698" s="7">
        <v>44056</v>
      </c>
      <c r="P698">
        <v>7.95</v>
      </c>
      <c r="Q698" s="12">
        <v>0</v>
      </c>
      <c r="R698" s="3">
        <f t="shared" si="93"/>
        <v>-6.5858500000000006</v>
      </c>
      <c r="S698" s="7">
        <v>44087</v>
      </c>
      <c r="T698">
        <v>3.38</v>
      </c>
      <c r="U698" s="12">
        <v>0</v>
      </c>
      <c r="V698" s="3">
        <f t="shared" si="94"/>
        <v>-7.9729400000000004</v>
      </c>
      <c r="W698" s="7">
        <v>44117</v>
      </c>
      <c r="X698">
        <v>3.83</v>
      </c>
      <c r="Y698" s="12">
        <v>0.02</v>
      </c>
      <c r="Z698" s="3">
        <f t="shared" si="95"/>
        <v>1.23671</v>
      </c>
      <c r="AA698" s="7">
        <v>44148</v>
      </c>
      <c r="AB698">
        <v>14</v>
      </c>
      <c r="AC698" s="12"/>
      <c r="AD698" s="3">
        <f t="shared" si="96"/>
        <v>22.61</v>
      </c>
      <c r="AE698" s="7">
        <v>44178</v>
      </c>
      <c r="AF698">
        <v>116</v>
      </c>
      <c r="AG698" s="12"/>
      <c r="AH698" s="3">
        <f t="shared" si="97"/>
        <v>187.34</v>
      </c>
    </row>
    <row r="699" spans="2:34" x14ac:dyDescent="0.35">
      <c r="B699">
        <f t="shared" si="98"/>
        <v>2020</v>
      </c>
      <c r="C699" s="7">
        <v>43965</v>
      </c>
      <c r="D699">
        <v>78.8</v>
      </c>
      <c r="E699" s="12">
        <v>0</v>
      </c>
      <c r="F699" s="3">
        <f t="shared" si="90"/>
        <v>94.805599999999998</v>
      </c>
      <c r="G699" s="7">
        <v>43996</v>
      </c>
      <c r="H699">
        <v>15</v>
      </c>
      <c r="I699" s="12">
        <v>0</v>
      </c>
      <c r="J699" s="3">
        <f t="shared" si="91"/>
        <v>2.0949999999999989</v>
      </c>
      <c r="K699" s="7">
        <v>44026</v>
      </c>
      <c r="L699">
        <v>10.3</v>
      </c>
      <c r="M699" s="12">
        <v>0</v>
      </c>
      <c r="N699" s="3">
        <f t="shared" si="92"/>
        <v>-5.9888999999999974</v>
      </c>
      <c r="O699" s="7">
        <v>44057</v>
      </c>
      <c r="P699">
        <v>6.78</v>
      </c>
      <c r="Q699" s="12">
        <v>0</v>
      </c>
      <c r="R699" s="3">
        <f t="shared" si="93"/>
        <v>-8.2671400000000013</v>
      </c>
      <c r="S699" s="7">
        <v>44088</v>
      </c>
      <c r="T699">
        <v>3.37</v>
      </c>
      <c r="U699" s="12">
        <v>0</v>
      </c>
      <c r="V699" s="3">
        <f t="shared" si="94"/>
        <v>-7.9873099999999999</v>
      </c>
      <c r="W699" s="7">
        <v>44118</v>
      </c>
      <c r="X699">
        <v>29.9</v>
      </c>
      <c r="Y699" s="12">
        <v>1.91</v>
      </c>
      <c r="Z699" s="3">
        <f t="shared" si="95"/>
        <v>301.69279999999998</v>
      </c>
      <c r="AA699" s="7">
        <v>44149</v>
      </c>
      <c r="AB699">
        <v>15.1</v>
      </c>
      <c r="AC699" s="12"/>
      <c r="AD699" s="3">
        <f t="shared" si="96"/>
        <v>24.386499999999998</v>
      </c>
      <c r="AE699" s="7">
        <v>44179</v>
      </c>
      <c r="AF699">
        <v>111</v>
      </c>
      <c r="AG699" s="12"/>
      <c r="AH699" s="3">
        <f t="shared" si="97"/>
        <v>179.26499999999999</v>
      </c>
    </row>
    <row r="700" spans="2:34" x14ac:dyDescent="0.35">
      <c r="B700">
        <f t="shared" si="98"/>
        <v>2020</v>
      </c>
      <c r="C700" s="7">
        <v>43966</v>
      </c>
      <c r="D700">
        <v>68.099999999999994</v>
      </c>
      <c r="E700" s="12">
        <v>0</v>
      </c>
      <c r="F700" s="3">
        <f t="shared" si="90"/>
        <v>79.429699999999997</v>
      </c>
      <c r="G700" s="7">
        <v>43997</v>
      </c>
      <c r="H700">
        <v>13.6</v>
      </c>
      <c r="I700" s="12">
        <v>0</v>
      </c>
      <c r="J700" s="3">
        <f t="shared" si="91"/>
        <v>8.3199999999997942E-2</v>
      </c>
      <c r="K700" s="7">
        <v>44027</v>
      </c>
      <c r="L700">
        <v>9.85</v>
      </c>
      <c r="M700" s="12">
        <v>0</v>
      </c>
      <c r="N700" s="3">
        <f t="shared" si="92"/>
        <v>-6.6355499999999985</v>
      </c>
      <c r="O700" s="7">
        <v>44058</v>
      </c>
      <c r="P700">
        <v>5.98</v>
      </c>
      <c r="Q700" s="12">
        <v>0</v>
      </c>
      <c r="R700" s="3">
        <f t="shared" si="93"/>
        <v>-9.4167400000000008</v>
      </c>
      <c r="S700" s="7">
        <v>44089</v>
      </c>
      <c r="T700">
        <v>2.99</v>
      </c>
      <c r="U700" s="12">
        <v>0</v>
      </c>
      <c r="V700" s="3">
        <f t="shared" si="94"/>
        <v>-8.5333699999999997</v>
      </c>
      <c r="W700" s="7">
        <v>44119</v>
      </c>
      <c r="X700">
        <v>21.2</v>
      </c>
      <c r="Y700" s="12">
        <v>0</v>
      </c>
      <c r="Z700" s="3">
        <f t="shared" si="95"/>
        <v>23.414400000000001</v>
      </c>
      <c r="AA700" s="7">
        <v>44150</v>
      </c>
      <c r="AB700">
        <v>13.8</v>
      </c>
      <c r="AC700" s="12"/>
      <c r="AD700" s="3">
        <f t="shared" si="96"/>
        <v>22.287000000000003</v>
      </c>
      <c r="AE700" s="7">
        <v>44180</v>
      </c>
      <c r="AF700">
        <v>99.6</v>
      </c>
      <c r="AG700" s="12"/>
      <c r="AH700" s="3">
        <f t="shared" si="97"/>
        <v>160.85399999999998</v>
      </c>
    </row>
    <row r="701" spans="2:34" x14ac:dyDescent="0.35">
      <c r="B701">
        <f t="shared" si="98"/>
        <v>2020</v>
      </c>
      <c r="C701" s="7">
        <v>43967</v>
      </c>
      <c r="D701">
        <v>78.5</v>
      </c>
      <c r="E701" s="12">
        <v>0.92</v>
      </c>
      <c r="F701" s="3">
        <f t="shared" si="90"/>
        <v>222.39250000000001</v>
      </c>
      <c r="G701" s="7">
        <v>43998</v>
      </c>
      <c r="H701">
        <v>12.3</v>
      </c>
      <c r="I701" s="12">
        <v>0</v>
      </c>
      <c r="J701" s="3">
        <f t="shared" si="91"/>
        <v>-1.7849000000000004</v>
      </c>
      <c r="K701" s="7">
        <v>44028</v>
      </c>
      <c r="L701">
        <v>9.07</v>
      </c>
      <c r="M701" s="12">
        <v>0</v>
      </c>
      <c r="N701" s="3">
        <f t="shared" si="92"/>
        <v>-7.7564099999999989</v>
      </c>
      <c r="O701" s="7">
        <v>44059</v>
      </c>
      <c r="P701">
        <v>5.44</v>
      </c>
      <c r="Q701" s="12">
        <v>0</v>
      </c>
      <c r="R701" s="3">
        <f t="shared" si="93"/>
        <v>-10.192720000000001</v>
      </c>
      <c r="S701" s="7">
        <v>44090</v>
      </c>
      <c r="T701">
        <v>3.2</v>
      </c>
      <c r="U701" s="12">
        <v>0</v>
      </c>
      <c r="V701" s="3">
        <f t="shared" si="94"/>
        <v>-8.2316000000000003</v>
      </c>
      <c r="W701" s="7">
        <v>44120</v>
      </c>
      <c r="X701">
        <v>18.8</v>
      </c>
      <c r="Y701" s="12">
        <v>0.1</v>
      </c>
      <c r="Z701" s="3">
        <f t="shared" si="95"/>
        <v>33.880600000000001</v>
      </c>
      <c r="AA701" s="7">
        <v>44151</v>
      </c>
      <c r="AB701">
        <v>22.2</v>
      </c>
      <c r="AC701" s="12"/>
      <c r="AD701" s="3">
        <f t="shared" si="96"/>
        <v>35.853000000000002</v>
      </c>
      <c r="AE701" s="7">
        <v>44181</v>
      </c>
      <c r="AF701">
        <v>83.8</v>
      </c>
      <c r="AG701" s="12"/>
      <c r="AH701" s="3">
        <f t="shared" si="97"/>
        <v>135.33699999999999</v>
      </c>
    </row>
    <row r="702" spans="2:34" x14ac:dyDescent="0.35">
      <c r="B702">
        <f t="shared" si="98"/>
        <v>2020</v>
      </c>
      <c r="C702" s="7">
        <v>43968</v>
      </c>
      <c r="D702">
        <v>76.8</v>
      </c>
      <c r="E702" s="12">
        <v>0</v>
      </c>
      <c r="F702" s="3">
        <f t="shared" si="90"/>
        <v>91.931600000000003</v>
      </c>
      <c r="G702" s="7">
        <v>43999</v>
      </c>
      <c r="H702">
        <v>10.9</v>
      </c>
      <c r="I702" s="12">
        <v>0</v>
      </c>
      <c r="J702" s="3">
        <f t="shared" si="91"/>
        <v>-3.7966999999999995</v>
      </c>
      <c r="K702" s="7">
        <v>44029</v>
      </c>
      <c r="L702">
        <v>8.82</v>
      </c>
      <c r="M702" s="12">
        <v>0</v>
      </c>
      <c r="N702" s="3">
        <f t="shared" si="92"/>
        <v>-8.1156599999999983</v>
      </c>
      <c r="O702" s="7">
        <v>44060</v>
      </c>
      <c r="P702">
        <v>5.37</v>
      </c>
      <c r="Q702" s="12">
        <v>0</v>
      </c>
      <c r="R702" s="3">
        <f t="shared" si="93"/>
        <v>-10.293310000000002</v>
      </c>
      <c r="S702" s="7">
        <v>44091</v>
      </c>
      <c r="T702">
        <v>3.23</v>
      </c>
      <c r="U702" s="12">
        <v>0</v>
      </c>
      <c r="V702" s="3">
        <f t="shared" si="94"/>
        <v>-8.1884899999999998</v>
      </c>
      <c r="W702" s="7">
        <v>44121</v>
      </c>
      <c r="X702">
        <v>40.299999999999997</v>
      </c>
      <c r="Y702" s="12">
        <v>0.72</v>
      </c>
      <c r="Z702" s="3">
        <f t="shared" si="95"/>
        <v>151.04909999999998</v>
      </c>
      <c r="AA702" s="7">
        <v>44152</v>
      </c>
      <c r="AB702">
        <v>22.2</v>
      </c>
      <c r="AC702" s="12"/>
      <c r="AD702" s="3">
        <f t="shared" si="96"/>
        <v>35.853000000000002</v>
      </c>
      <c r="AE702" s="7">
        <v>44182</v>
      </c>
      <c r="AF702">
        <v>71.2</v>
      </c>
      <c r="AG702" s="12"/>
      <c r="AH702" s="3">
        <f t="shared" si="97"/>
        <v>114.988</v>
      </c>
    </row>
    <row r="703" spans="2:34" x14ac:dyDescent="0.35">
      <c r="B703">
        <f t="shared" si="98"/>
        <v>2020</v>
      </c>
      <c r="C703" s="7">
        <v>43969</v>
      </c>
      <c r="D703">
        <v>70.7</v>
      </c>
      <c r="E703" s="12">
        <v>0</v>
      </c>
      <c r="F703" s="3">
        <f t="shared" si="90"/>
        <v>83.165900000000022</v>
      </c>
      <c r="G703" s="7">
        <v>44000</v>
      </c>
      <c r="H703">
        <v>9.7799999999999994</v>
      </c>
      <c r="I703" s="12">
        <v>0</v>
      </c>
      <c r="J703" s="3">
        <f t="shared" si="91"/>
        <v>-5.4061400000000006</v>
      </c>
      <c r="K703" s="7">
        <v>44030</v>
      </c>
      <c r="L703">
        <v>8.84</v>
      </c>
      <c r="M703" s="12">
        <v>0.03</v>
      </c>
      <c r="N703" s="3">
        <f t="shared" si="92"/>
        <v>-3.9124199999999991</v>
      </c>
      <c r="O703" s="7">
        <v>44061</v>
      </c>
      <c r="P703">
        <v>5.88</v>
      </c>
      <c r="Q703" s="12">
        <v>0.27</v>
      </c>
      <c r="R703" s="3">
        <f t="shared" si="93"/>
        <v>28.010060000000003</v>
      </c>
      <c r="S703" s="7">
        <v>44092</v>
      </c>
      <c r="T703">
        <v>3.32</v>
      </c>
      <c r="U703" s="12">
        <v>0.02</v>
      </c>
      <c r="V703" s="3">
        <f t="shared" si="94"/>
        <v>-5.2761600000000008</v>
      </c>
      <c r="W703" s="7">
        <v>44122</v>
      </c>
      <c r="X703">
        <v>50.1</v>
      </c>
      <c r="Y703" s="12">
        <v>0.11</v>
      </c>
      <c r="Z703" s="3">
        <f t="shared" si="95"/>
        <v>80.250200000000007</v>
      </c>
      <c r="AA703" s="7">
        <v>44153</v>
      </c>
      <c r="AB703">
        <v>20.100000000000001</v>
      </c>
      <c r="AC703" s="12"/>
      <c r="AD703" s="3">
        <f t="shared" si="96"/>
        <v>32.461500000000001</v>
      </c>
      <c r="AE703" s="7">
        <v>44183</v>
      </c>
      <c r="AF703">
        <v>60.9</v>
      </c>
      <c r="AG703" s="12"/>
      <c r="AH703" s="3">
        <f t="shared" si="97"/>
        <v>98.353499999999997</v>
      </c>
    </row>
    <row r="704" spans="2:34" x14ac:dyDescent="0.35">
      <c r="B704">
        <f t="shared" si="98"/>
        <v>2020</v>
      </c>
      <c r="C704" s="7">
        <v>43970</v>
      </c>
      <c r="D704">
        <v>62.9</v>
      </c>
      <c r="E704" s="12">
        <v>0</v>
      </c>
      <c r="F704" s="3">
        <f t="shared" si="90"/>
        <v>71.957300000000004</v>
      </c>
      <c r="G704" s="7">
        <v>44001</v>
      </c>
      <c r="H704">
        <v>8.69</v>
      </c>
      <c r="I704" s="12">
        <v>0</v>
      </c>
      <c r="J704" s="3">
        <f t="shared" si="91"/>
        <v>-6.9724700000000013</v>
      </c>
      <c r="K704" s="7">
        <v>44031</v>
      </c>
      <c r="L704">
        <v>9.5299999999999994</v>
      </c>
      <c r="M704" s="12">
        <v>0</v>
      </c>
      <c r="N704" s="3">
        <f t="shared" si="92"/>
        <v>-7.0953900000000001</v>
      </c>
      <c r="O704" s="7">
        <v>44062</v>
      </c>
      <c r="P704">
        <v>5.78</v>
      </c>
      <c r="Q704" s="12">
        <v>0.18</v>
      </c>
      <c r="R704" s="3">
        <f t="shared" si="93"/>
        <v>15.342859999999996</v>
      </c>
      <c r="S704" s="7">
        <v>44093</v>
      </c>
      <c r="T704">
        <v>3.37</v>
      </c>
      <c r="U704" s="12">
        <v>0</v>
      </c>
      <c r="V704" s="3">
        <f t="shared" si="94"/>
        <v>-7.9873099999999999</v>
      </c>
      <c r="W704" s="7">
        <v>44123</v>
      </c>
      <c r="X704">
        <v>39.9</v>
      </c>
      <c r="Y704" s="12">
        <v>0</v>
      </c>
      <c r="Z704" s="3">
        <f t="shared" si="95"/>
        <v>50.286300000000004</v>
      </c>
      <c r="AA704" s="7">
        <v>44154</v>
      </c>
      <c r="AB704">
        <v>17.8</v>
      </c>
      <c r="AC704" s="12"/>
      <c r="AD704" s="3">
        <f t="shared" si="96"/>
        <v>28.747</v>
      </c>
      <c r="AE704" s="7">
        <v>44184</v>
      </c>
      <c r="AF704">
        <v>53.7</v>
      </c>
      <c r="AG704" s="12"/>
      <c r="AH704" s="3">
        <f t="shared" si="97"/>
        <v>86.725500000000011</v>
      </c>
    </row>
    <row r="705" spans="2:34" x14ac:dyDescent="0.35">
      <c r="B705">
        <f t="shared" si="98"/>
        <v>2020</v>
      </c>
      <c r="C705" s="7">
        <v>43971</v>
      </c>
      <c r="D705">
        <v>55.5</v>
      </c>
      <c r="E705" s="12">
        <v>0</v>
      </c>
      <c r="F705" s="3">
        <f t="shared" si="90"/>
        <v>61.323500000000003</v>
      </c>
      <c r="G705" s="7">
        <v>44002</v>
      </c>
      <c r="H705">
        <v>8.5500000000000007</v>
      </c>
      <c r="I705" s="12">
        <v>0</v>
      </c>
      <c r="J705" s="3">
        <f t="shared" si="91"/>
        <v>-7.1736499999999985</v>
      </c>
      <c r="K705" s="7">
        <v>44032</v>
      </c>
      <c r="L705">
        <v>8.94</v>
      </c>
      <c r="M705" s="12">
        <v>0</v>
      </c>
      <c r="N705" s="3">
        <f t="shared" si="92"/>
        <v>-7.9432200000000002</v>
      </c>
      <c r="O705" s="7">
        <v>44063</v>
      </c>
      <c r="P705">
        <v>5.17</v>
      </c>
      <c r="Q705" s="12">
        <v>0</v>
      </c>
      <c r="R705" s="3">
        <f t="shared" si="93"/>
        <v>-10.580710000000002</v>
      </c>
      <c r="S705" s="7">
        <v>44094</v>
      </c>
      <c r="T705">
        <v>3.04</v>
      </c>
      <c r="U705" s="12">
        <v>0</v>
      </c>
      <c r="V705" s="3">
        <f t="shared" si="94"/>
        <v>-8.4615200000000002</v>
      </c>
      <c r="W705" s="7">
        <v>44124</v>
      </c>
      <c r="X705">
        <v>32.700000000000003</v>
      </c>
      <c r="Y705" s="12">
        <v>0</v>
      </c>
      <c r="Z705" s="3">
        <f t="shared" si="95"/>
        <v>39.939900000000009</v>
      </c>
      <c r="AA705" s="7">
        <v>44155</v>
      </c>
      <c r="AB705">
        <v>16.899999999999999</v>
      </c>
      <c r="AC705" s="12"/>
      <c r="AD705" s="3">
        <f t="shared" si="96"/>
        <v>27.293499999999998</v>
      </c>
      <c r="AE705" s="7">
        <v>44185</v>
      </c>
      <c r="AF705">
        <v>49.4</v>
      </c>
      <c r="AG705" s="12"/>
      <c r="AH705" s="3">
        <f t="shared" si="97"/>
        <v>79.780999999999992</v>
      </c>
    </row>
    <row r="706" spans="2:34" x14ac:dyDescent="0.35">
      <c r="B706">
        <f t="shared" si="98"/>
        <v>2020</v>
      </c>
      <c r="C706" s="7">
        <v>43972</v>
      </c>
      <c r="D706">
        <v>50.1</v>
      </c>
      <c r="E706" s="12">
        <v>0</v>
      </c>
      <c r="F706" s="3">
        <f t="shared" si="90"/>
        <v>53.563700000000004</v>
      </c>
      <c r="G706" s="7">
        <v>44003</v>
      </c>
      <c r="H706">
        <v>8.3800000000000008</v>
      </c>
      <c r="I706" s="12">
        <v>0</v>
      </c>
      <c r="J706" s="3">
        <f t="shared" si="91"/>
        <v>-7.4179399999999998</v>
      </c>
      <c r="K706" s="7">
        <v>44033</v>
      </c>
      <c r="L706">
        <v>9</v>
      </c>
      <c r="M706" s="12">
        <v>0</v>
      </c>
      <c r="N706" s="3">
        <f t="shared" si="92"/>
        <v>-7.8569999999999993</v>
      </c>
      <c r="O706" s="7">
        <v>44064</v>
      </c>
      <c r="P706">
        <v>4.8499999999999996</v>
      </c>
      <c r="Q706" s="12">
        <v>0.01</v>
      </c>
      <c r="R706" s="3">
        <f t="shared" si="93"/>
        <v>-9.6490500000000008</v>
      </c>
      <c r="S706" s="7">
        <v>44095</v>
      </c>
      <c r="T706">
        <v>2.94</v>
      </c>
      <c r="U706" s="12">
        <v>0</v>
      </c>
      <c r="V706" s="3">
        <f t="shared" si="94"/>
        <v>-8.6052199999999992</v>
      </c>
      <c r="W706" s="7">
        <v>44125</v>
      </c>
      <c r="X706">
        <v>27.4</v>
      </c>
      <c r="Y706" s="12">
        <v>0.01</v>
      </c>
      <c r="Z706" s="3">
        <f t="shared" si="95"/>
        <v>33.715300000000006</v>
      </c>
      <c r="AA706" s="7">
        <v>44156</v>
      </c>
      <c r="AB706">
        <v>16.2</v>
      </c>
      <c r="AC706" s="12"/>
      <c r="AD706" s="3">
        <f t="shared" si="96"/>
        <v>26.163</v>
      </c>
      <c r="AE706" s="7">
        <v>44186</v>
      </c>
      <c r="AF706">
        <v>47.4</v>
      </c>
      <c r="AG706" s="12"/>
      <c r="AH706" s="3">
        <f t="shared" si="97"/>
        <v>76.551000000000002</v>
      </c>
    </row>
    <row r="707" spans="2:34" x14ac:dyDescent="0.35">
      <c r="B707">
        <f t="shared" si="98"/>
        <v>2020</v>
      </c>
      <c r="C707" s="7">
        <v>43973</v>
      </c>
      <c r="D707">
        <v>45.5</v>
      </c>
      <c r="E707" s="12">
        <v>0</v>
      </c>
      <c r="F707" s="3">
        <f t="shared" si="90"/>
        <v>46.953499999999998</v>
      </c>
      <c r="G707" s="7">
        <v>44004</v>
      </c>
      <c r="H707">
        <v>8.0500000000000007</v>
      </c>
      <c r="I707" s="12">
        <v>0</v>
      </c>
      <c r="J707" s="3">
        <f t="shared" si="91"/>
        <v>-7.8921499999999991</v>
      </c>
      <c r="K707" s="7">
        <v>44034</v>
      </c>
      <c r="L707">
        <v>8.77</v>
      </c>
      <c r="M707" s="12">
        <v>0</v>
      </c>
      <c r="N707" s="3">
        <f t="shared" si="92"/>
        <v>-8.1875099999999996</v>
      </c>
      <c r="O707" s="7">
        <v>44065</v>
      </c>
      <c r="P707">
        <v>4.7699999999999996</v>
      </c>
      <c r="Q707" s="12">
        <v>0.11</v>
      </c>
      <c r="R707" s="3">
        <f t="shared" si="93"/>
        <v>4.1509899999999984</v>
      </c>
      <c r="S707" s="7">
        <v>44096</v>
      </c>
      <c r="T707">
        <v>3.05</v>
      </c>
      <c r="U707" s="12">
        <v>0</v>
      </c>
      <c r="V707" s="3">
        <f t="shared" si="94"/>
        <v>-8.4471500000000006</v>
      </c>
      <c r="W707" s="7">
        <v>44126</v>
      </c>
      <c r="X707">
        <v>22.6</v>
      </c>
      <c r="Y707" s="12">
        <v>0.01</v>
      </c>
      <c r="Z707" s="3">
        <f t="shared" si="95"/>
        <v>26.817700000000006</v>
      </c>
      <c r="AA707" s="7">
        <v>44157</v>
      </c>
      <c r="AB707">
        <v>15</v>
      </c>
      <c r="AC707" s="12"/>
      <c r="AD707" s="3">
        <f t="shared" si="96"/>
        <v>24.225000000000001</v>
      </c>
      <c r="AE707" s="7">
        <v>44187</v>
      </c>
      <c r="AF707">
        <v>46.1</v>
      </c>
      <c r="AG707" s="12"/>
      <c r="AH707" s="3">
        <f t="shared" si="97"/>
        <v>74.451499999999996</v>
      </c>
    </row>
    <row r="708" spans="2:34" x14ac:dyDescent="0.35">
      <c r="B708">
        <f t="shared" si="98"/>
        <v>2020</v>
      </c>
      <c r="C708" s="7">
        <v>43974</v>
      </c>
      <c r="D708">
        <v>40.9</v>
      </c>
      <c r="E708" s="12">
        <v>0</v>
      </c>
      <c r="F708" s="3">
        <f t="shared" ref="F708:F771" si="99">IF(ISBLANK(D708),"",(D708*F$3)+F$2+((E708/12)*GL_sqft)/Day_sec)</f>
        <v>40.343299999999999</v>
      </c>
      <c r="G708" s="7">
        <v>44005</v>
      </c>
      <c r="H708">
        <v>8.18</v>
      </c>
      <c r="I708" s="12">
        <v>0</v>
      </c>
      <c r="J708" s="3">
        <f t="shared" ref="J708:J771" si="100">IF(ISBLANK(H708),"",(H708*J$3)+J$2+((I708/12)*GL_sqft)/Day_sec)</f>
        <v>-7.7053400000000014</v>
      </c>
      <c r="K708" s="7">
        <v>44035</v>
      </c>
      <c r="L708">
        <v>9.49</v>
      </c>
      <c r="M708" s="12">
        <v>0.08</v>
      </c>
      <c r="N708" s="3">
        <f t="shared" ref="N708:N771" si="101">IF(ISBLANK(L708),"",(L708*N$3)+N$2+((M708/12)*GL_sqft)/Day_sec)</f>
        <v>3.9791300000000014</v>
      </c>
      <c r="O708" s="7">
        <v>44066</v>
      </c>
      <c r="P708">
        <v>4.41</v>
      </c>
      <c r="Q708" s="12">
        <v>0</v>
      </c>
      <c r="R708" s="3">
        <f t="shared" ref="R708:R771" si="102">IF(ISBLANK(P708),"",(P708*R$3)+R$2+((Q708/12)*GL_sqft)/Day_sec)</f>
        <v>-11.672830000000001</v>
      </c>
      <c r="S708" s="7">
        <v>44097</v>
      </c>
      <c r="T708">
        <v>3.61</v>
      </c>
      <c r="U708" s="12">
        <v>0</v>
      </c>
      <c r="V708" s="3">
        <f t="shared" ref="V708:V771" si="103">IF(ISBLANK(T708),"",(T708*V$3)+V$2+((U708/12)*GL_sqft)/Day_sec)</f>
        <v>-7.6424300000000001</v>
      </c>
      <c r="W708" s="7">
        <v>44127</v>
      </c>
      <c r="X708">
        <v>18.899999999999999</v>
      </c>
      <c r="Y708" s="12">
        <v>0</v>
      </c>
      <c r="Z708" s="3">
        <f t="shared" ref="Z708:Z771" si="104">IF(ISBLANK(X708),"",(X708*Z$3)+Z$2+((Y708/12)*GL_sqft)/Day_sec)</f>
        <v>20.109299999999998</v>
      </c>
      <c r="AA708" s="7">
        <v>44158</v>
      </c>
      <c r="AB708">
        <v>19</v>
      </c>
      <c r="AC708" s="12"/>
      <c r="AD708" s="3">
        <f t="shared" ref="AD708:AD771" si="105">IF(ISBLANK(AB708),"",(AB708*AD$3)+AD$2+((AC708/12)*GL_sqft)/Day_sec)</f>
        <v>30.684999999999999</v>
      </c>
      <c r="AE708" s="7">
        <v>44188</v>
      </c>
      <c r="AF708">
        <v>44</v>
      </c>
      <c r="AG708" s="12"/>
      <c r="AH708" s="3">
        <f t="shared" ref="AH708:AH771" si="106">IF(ISBLANK(AF708),"",(AF708*AH$3)+AH$2+((AG708/12)*GL_sqft)/Day_sec)</f>
        <v>71.06</v>
      </c>
    </row>
    <row r="709" spans="2:34" x14ac:dyDescent="0.35">
      <c r="B709">
        <f t="shared" ref="B709:B772" si="107">YEAR(O709)</f>
        <v>2020</v>
      </c>
      <c r="C709" s="7">
        <v>43975</v>
      </c>
      <c r="D709">
        <v>36.700000000000003</v>
      </c>
      <c r="E709" s="12">
        <v>0</v>
      </c>
      <c r="F709" s="3">
        <f t="shared" si="99"/>
        <v>34.307900000000004</v>
      </c>
      <c r="G709" s="7">
        <v>44006</v>
      </c>
      <c r="H709">
        <v>8.2100000000000009</v>
      </c>
      <c r="I709" s="12">
        <v>0.01</v>
      </c>
      <c r="J709" s="3">
        <f t="shared" si="100"/>
        <v>-6.2707299999999995</v>
      </c>
      <c r="K709" s="7">
        <v>44036</v>
      </c>
      <c r="L709">
        <v>9.5</v>
      </c>
      <c r="M709" s="12">
        <v>0.01</v>
      </c>
      <c r="N709" s="3">
        <f t="shared" si="101"/>
        <v>-5.746999999999999</v>
      </c>
      <c r="O709" s="7">
        <v>44067</v>
      </c>
      <c r="P709">
        <v>4.25</v>
      </c>
      <c r="Q709" s="12">
        <v>0.18</v>
      </c>
      <c r="R709" s="3">
        <f t="shared" si="102"/>
        <v>13.144249999999996</v>
      </c>
      <c r="S709" s="7">
        <v>44098</v>
      </c>
      <c r="T709">
        <v>3.4</v>
      </c>
      <c r="U709" s="12">
        <v>0</v>
      </c>
      <c r="V709" s="3">
        <f t="shared" si="103"/>
        <v>-7.9442000000000004</v>
      </c>
      <c r="W709" s="7">
        <v>44128</v>
      </c>
      <c r="X709">
        <v>16.7</v>
      </c>
      <c r="Y709" s="12">
        <v>0</v>
      </c>
      <c r="Z709" s="3">
        <f t="shared" si="104"/>
        <v>16.947900000000001</v>
      </c>
      <c r="AA709" s="7">
        <v>44159</v>
      </c>
      <c r="AB709">
        <v>36.9</v>
      </c>
      <c r="AC709" s="12"/>
      <c r="AD709" s="3">
        <f t="shared" si="105"/>
        <v>59.593499999999999</v>
      </c>
      <c r="AE709" s="7">
        <v>44189</v>
      </c>
      <c r="AF709">
        <v>42.6</v>
      </c>
      <c r="AG709" s="12"/>
      <c r="AH709" s="3">
        <f t="shared" si="106"/>
        <v>68.799000000000007</v>
      </c>
    </row>
    <row r="710" spans="2:34" x14ac:dyDescent="0.35">
      <c r="B710">
        <f t="shared" si="107"/>
        <v>2020</v>
      </c>
      <c r="C710" s="7">
        <v>43976</v>
      </c>
      <c r="D710">
        <v>33.799999999999997</v>
      </c>
      <c r="E710" s="12">
        <v>0</v>
      </c>
      <c r="F710" s="3">
        <f t="shared" si="99"/>
        <v>30.140599999999999</v>
      </c>
      <c r="G710" s="7">
        <v>44007</v>
      </c>
      <c r="H710">
        <v>8.64</v>
      </c>
      <c r="I710" s="12">
        <v>0.01</v>
      </c>
      <c r="J710" s="3">
        <f t="shared" si="100"/>
        <v>-5.6528199999999993</v>
      </c>
      <c r="K710" s="7">
        <v>44037</v>
      </c>
      <c r="L710">
        <v>9.0399999999999991</v>
      </c>
      <c r="M710" s="12">
        <v>0</v>
      </c>
      <c r="N710" s="3">
        <f t="shared" si="101"/>
        <v>-7.7995199999999993</v>
      </c>
      <c r="O710" s="7">
        <v>44068</v>
      </c>
      <c r="P710">
        <v>5.97</v>
      </c>
      <c r="Q710" s="12">
        <v>0.28999999999999998</v>
      </c>
      <c r="R710" s="3">
        <f t="shared" si="102"/>
        <v>30.922389999999993</v>
      </c>
      <c r="S710" s="7">
        <v>44099</v>
      </c>
      <c r="T710">
        <v>3.07</v>
      </c>
      <c r="U710" s="12">
        <v>0</v>
      </c>
      <c r="V710" s="3">
        <f t="shared" si="103"/>
        <v>-8.4184099999999997</v>
      </c>
      <c r="W710" s="7">
        <v>44129</v>
      </c>
      <c r="X710">
        <v>15.3</v>
      </c>
      <c r="Y710" s="12">
        <v>0</v>
      </c>
      <c r="Z710" s="3">
        <f t="shared" si="104"/>
        <v>14.9361</v>
      </c>
      <c r="AA710" s="7">
        <v>44160</v>
      </c>
      <c r="AB710">
        <v>34.200000000000003</v>
      </c>
      <c r="AC710" s="12"/>
      <c r="AD710" s="3">
        <f t="shared" si="105"/>
        <v>55.233000000000004</v>
      </c>
      <c r="AE710" s="7">
        <v>44190</v>
      </c>
      <c r="AF710">
        <v>48.3</v>
      </c>
      <c r="AG710" s="12"/>
      <c r="AH710" s="3">
        <f t="shared" si="106"/>
        <v>78.004499999999993</v>
      </c>
    </row>
    <row r="711" spans="2:34" x14ac:dyDescent="0.35">
      <c r="B711">
        <f t="shared" si="107"/>
        <v>2020</v>
      </c>
      <c r="C711" s="7">
        <v>43977</v>
      </c>
      <c r="D711">
        <v>32.200000000000003</v>
      </c>
      <c r="E711" s="12">
        <v>0</v>
      </c>
      <c r="F711" s="3">
        <f t="shared" si="99"/>
        <v>27.841400000000007</v>
      </c>
      <c r="G711" s="7">
        <v>44008</v>
      </c>
      <c r="H711">
        <v>8.27</v>
      </c>
      <c r="I711" s="12">
        <v>0</v>
      </c>
      <c r="J711" s="3">
        <f t="shared" si="100"/>
        <v>-7.5760100000000001</v>
      </c>
      <c r="K711" s="7">
        <v>44038</v>
      </c>
      <c r="L711">
        <v>9.9700000000000006</v>
      </c>
      <c r="M711" s="12">
        <v>0</v>
      </c>
      <c r="N711" s="3">
        <f t="shared" si="101"/>
        <v>-6.4631099999999968</v>
      </c>
      <c r="O711" s="7">
        <v>44069</v>
      </c>
      <c r="P711">
        <v>6.61</v>
      </c>
      <c r="Q711" s="12">
        <v>0</v>
      </c>
      <c r="R711" s="3">
        <f t="shared" si="102"/>
        <v>-8.5114300000000007</v>
      </c>
      <c r="S711" s="7">
        <v>44100</v>
      </c>
      <c r="T711">
        <v>2.94</v>
      </c>
      <c r="U711" s="12">
        <v>0</v>
      </c>
      <c r="V711" s="3">
        <f t="shared" si="103"/>
        <v>-8.6052199999999992</v>
      </c>
      <c r="W711" s="7">
        <v>44130</v>
      </c>
      <c r="X711">
        <v>13.5</v>
      </c>
      <c r="Y711" s="12">
        <v>0.01</v>
      </c>
      <c r="Z711" s="3">
        <f t="shared" si="104"/>
        <v>13.741</v>
      </c>
      <c r="AA711" s="7">
        <v>44161</v>
      </c>
      <c r="AB711">
        <v>39</v>
      </c>
      <c r="AC711" s="12"/>
      <c r="AD711" s="3">
        <f t="shared" si="105"/>
        <v>62.984999999999999</v>
      </c>
      <c r="AE711" s="7">
        <v>44191</v>
      </c>
      <c r="AF711">
        <v>91.8</v>
      </c>
      <c r="AG711" s="12"/>
      <c r="AH711" s="3">
        <f t="shared" si="106"/>
        <v>148.25700000000001</v>
      </c>
    </row>
    <row r="712" spans="2:34" x14ac:dyDescent="0.35">
      <c r="B712">
        <f t="shared" si="107"/>
        <v>2020</v>
      </c>
      <c r="C712" s="7">
        <v>43978</v>
      </c>
      <c r="D712">
        <v>30.3</v>
      </c>
      <c r="E712" s="12">
        <v>0</v>
      </c>
      <c r="F712" s="3">
        <f t="shared" si="99"/>
        <v>25.1111</v>
      </c>
      <c r="G712" s="7">
        <v>44009</v>
      </c>
      <c r="H712">
        <v>8.2100000000000009</v>
      </c>
      <c r="I712" s="12">
        <v>0.01</v>
      </c>
      <c r="J712" s="3">
        <f t="shared" si="100"/>
        <v>-6.2707299999999995</v>
      </c>
      <c r="K712" s="7">
        <v>44039</v>
      </c>
      <c r="L712">
        <v>12.2</v>
      </c>
      <c r="M712" s="12">
        <v>0.06</v>
      </c>
      <c r="N712" s="3">
        <f t="shared" si="101"/>
        <v>5.0903999999999989</v>
      </c>
      <c r="O712" s="7">
        <v>44070</v>
      </c>
      <c r="P712">
        <v>4.38</v>
      </c>
      <c r="Q712" s="12">
        <v>0</v>
      </c>
      <c r="R712" s="3">
        <f t="shared" si="102"/>
        <v>-11.715940000000002</v>
      </c>
      <c r="S712" s="7">
        <v>44101</v>
      </c>
      <c r="T712">
        <v>3.09</v>
      </c>
      <c r="U712" s="12">
        <v>0</v>
      </c>
      <c r="V712" s="3">
        <f t="shared" si="103"/>
        <v>-8.3896699999999989</v>
      </c>
      <c r="W712" s="7">
        <v>44131</v>
      </c>
      <c r="X712">
        <v>15.5</v>
      </c>
      <c r="Y712" s="12">
        <v>0.23</v>
      </c>
      <c r="Z712" s="3">
        <f t="shared" si="104"/>
        <v>47.228000000000002</v>
      </c>
      <c r="AA712" s="7">
        <v>44162</v>
      </c>
      <c r="AB712">
        <v>63.2</v>
      </c>
      <c r="AC712" s="12"/>
      <c r="AD712" s="3">
        <f t="shared" si="105"/>
        <v>102.068</v>
      </c>
      <c r="AE712" s="7">
        <v>44192</v>
      </c>
      <c r="AF712">
        <v>97.2</v>
      </c>
      <c r="AG712" s="12"/>
      <c r="AH712" s="3">
        <f t="shared" si="106"/>
        <v>156.97800000000001</v>
      </c>
    </row>
    <row r="713" spans="2:34" x14ac:dyDescent="0.35">
      <c r="B713">
        <f t="shared" si="107"/>
        <v>2020</v>
      </c>
      <c r="C713" s="7">
        <v>43979</v>
      </c>
      <c r="D713">
        <v>28.5</v>
      </c>
      <c r="E713" s="12">
        <v>0</v>
      </c>
      <c r="F713" s="3">
        <f t="shared" si="99"/>
        <v>22.524500000000003</v>
      </c>
      <c r="G713" s="7">
        <v>44010</v>
      </c>
      <c r="H713">
        <v>8.52</v>
      </c>
      <c r="I713" s="12">
        <v>0</v>
      </c>
      <c r="J713" s="3">
        <f t="shared" si="100"/>
        <v>-7.2167600000000007</v>
      </c>
      <c r="K713" s="7">
        <v>44040</v>
      </c>
      <c r="L713">
        <v>11.8</v>
      </c>
      <c r="M713" s="12">
        <v>0.71</v>
      </c>
      <c r="N713" s="3">
        <f t="shared" si="101"/>
        <v>94.963099999999997</v>
      </c>
      <c r="O713" s="7">
        <v>44071</v>
      </c>
      <c r="P713">
        <v>3.92</v>
      </c>
      <c r="Q713" s="12">
        <v>0</v>
      </c>
      <c r="R713" s="3">
        <f t="shared" si="102"/>
        <v>-12.37696</v>
      </c>
      <c r="S713" s="7">
        <v>44102</v>
      </c>
      <c r="T713">
        <v>3.08</v>
      </c>
      <c r="U713" s="12">
        <v>0.69</v>
      </c>
      <c r="V713" s="3">
        <f t="shared" si="103"/>
        <v>87.609459999999999</v>
      </c>
      <c r="W713" s="7">
        <v>44132</v>
      </c>
      <c r="X713">
        <v>14.6</v>
      </c>
      <c r="Y713" s="12">
        <v>0</v>
      </c>
      <c r="Z713" s="3">
        <f t="shared" si="104"/>
        <v>13.930199999999999</v>
      </c>
      <c r="AA713" s="7">
        <v>44163</v>
      </c>
      <c r="AB713">
        <v>58</v>
      </c>
      <c r="AC713" s="12"/>
      <c r="AD713" s="3">
        <f t="shared" si="105"/>
        <v>93.67</v>
      </c>
      <c r="AE713" s="7">
        <v>44193</v>
      </c>
      <c r="AF713">
        <v>84.4</v>
      </c>
      <c r="AG713" s="12"/>
      <c r="AH713" s="3">
        <f t="shared" si="106"/>
        <v>136.30600000000001</v>
      </c>
    </row>
    <row r="714" spans="2:34" x14ac:dyDescent="0.35">
      <c r="B714">
        <f t="shared" si="107"/>
        <v>2020</v>
      </c>
      <c r="C714" s="7">
        <v>43980</v>
      </c>
      <c r="D714">
        <v>26.8</v>
      </c>
      <c r="E714" s="12">
        <v>0</v>
      </c>
      <c r="F714" s="3">
        <f t="shared" si="99"/>
        <v>20.081600000000002</v>
      </c>
      <c r="G714" s="7">
        <v>44011</v>
      </c>
      <c r="H714">
        <v>8.57</v>
      </c>
      <c r="I714" s="12">
        <v>0.43</v>
      </c>
      <c r="J714" s="3">
        <f t="shared" si="100"/>
        <v>52.689589999999995</v>
      </c>
      <c r="K714" s="7">
        <v>44041</v>
      </c>
      <c r="L714">
        <v>12.9</v>
      </c>
      <c r="M714" s="12">
        <v>0</v>
      </c>
      <c r="N714" s="3">
        <f t="shared" si="101"/>
        <v>-2.2526999999999973</v>
      </c>
      <c r="O714" s="7">
        <v>44072</v>
      </c>
      <c r="P714">
        <v>5.6</v>
      </c>
      <c r="Q714" s="12">
        <v>0.21</v>
      </c>
      <c r="R714" s="3">
        <f t="shared" si="102"/>
        <v>19.258699999999994</v>
      </c>
      <c r="S714" s="7">
        <v>44103</v>
      </c>
      <c r="T714">
        <v>3.36</v>
      </c>
      <c r="U714" s="12">
        <v>0.17</v>
      </c>
      <c r="V714" s="3">
        <f t="shared" si="103"/>
        <v>15.653820000000003</v>
      </c>
      <c r="W714" s="7">
        <v>44133</v>
      </c>
      <c r="X714">
        <v>13.8</v>
      </c>
      <c r="Y714" s="12">
        <v>7.0000000000000007E-2</v>
      </c>
      <c r="Z714" s="3">
        <f t="shared" si="104"/>
        <v>22.521100000000001</v>
      </c>
      <c r="AA714" s="7">
        <v>44164</v>
      </c>
      <c r="AB714">
        <v>50.7</v>
      </c>
      <c r="AC714" s="12"/>
      <c r="AD714" s="3">
        <f t="shared" si="105"/>
        <v>81.880499999999998</v>
      </c>
      <c r="AE714" s="7">
        <v>44194</v>
      </c>
      <c r="AF714">
        <v>75.7</v>
      </c>
      <c r="AG714" s="12"/>
      <c r="AH714" s="3">
        <f t="shared" si="106"/>
        <v>122.2555</v>
      </c>
    </row>
    <row r="715" spans="2:34" x14ac:dyDescent="0.35">
      <c r="B715">
        <f t="shared" si="107"/>
        <v>2020</v>
      </c>
      <c r="C715" s="7">
        <v>43981</v>
      </c>
      <c r="D715">
        <v>25.7</v>
      </c>
      <c r="E715" s="12">
        <v>0</v>
      </c>
      <c r="F715" s="3">
        <f t="shared" si="99"/>
        <v>18.500900000000001</v>
      </c>
      <c r="G715" s="7">
        <v>44012</v>
      </c>
      <c r="H715">
        <v>11.4</v>
      </c>
      <c r="I715" s="12">
        <v>0.11</v>
      </c>
      <c r="J715" s="3">
        <f t="shared" si="100"/>
        <v>12.228300000000003</v>
      </c>
      <c r="K715" s="7">
        <v>44042</v>
      </c>
      <c r="L715">
        <v>11.2</v>
      </c>
      <c r="M715" s="12">
        <v>0</v>
      </c>
      <c r="N715" s="3">
        <f t="shared" si="101"/>
        <v>-4.6955999999999989</v>
      </c>
      <c r="O715" s="7">
        <v>44073</v>
      </c>
      <c r="P715">
        <v>7.04</v>
      </c>
      <c r="Q715" s="12">
        <v>1.28</v>
      </c>
      <c r="R715" s="3">
        <f t="shared" si="102"/>
        <v>170.21848</v>
      </c>
      <c r="S715" s="7">
        <v>44104</v>
      </c>
      <c r="T715">
        <v>5.61</v>
      </c>
      <c r="U715" s="12">
        <v>0.26</v>
      </c>
      <c r="V715" s="3">
        <f t="shared" si="103"/>
        <v>31.410570000000003</v>
      </c>
      <c r="W715" s="7">
        <v>44134</v>
      </c>
      <c r="X715">
        <v>13.1</v>
      </c>
      <c r="Y715" s="12">
        <v>0.06</v>
      </c>
      <c r="Z715" s="3">
        <f t="shared" si="104"/>
        <v>20.123699999999999</v>
      </c>
      <c r="AA715" s="7">
        <v>44165</v>
      </c>
      <c r="AB715">
        <v>46.8</v>
      </c>
      <c r="AC715" s="12"/>
      <c r="AD715" s="3">
        <f t="shared" si="105"/>
        <v>75.581999999999994</v>
      </c>
      <c r="AE715" s="7">
        <v>44195</v>
      </c>
      <c r="AF715">
        <v>62.5</v>
      </c>
      <c r="AG715" s="12"/>
      <c r="AH715" s="3">
        <f t="shared" si="106"/>
        <v>100.9375</v>
      </c>
    </row>
    <row r="716" spans="2:34" x14ac:dyDescent="0.35">
      <c r="B716">
        <f t="shared" si="107"/>
        <v>2020</v>
      </c>
      <c r="C716" s="7">
        <v>43982</v>
      </c>
      <c r="D716">
        <v>24.6</v>
      </c>
      <c r="E716" s="12">
        <v>0</v>
      </c>
      <c r="F716" s="3">
        <f t="shared" si="99"/>
        <v>16.920200000000001</v>
      </c>
      <c r="G716" s="6"/>
      <c r="J716" s="3" t="str">
        <f t="shared" si="100"/>
        <v/>
      </c>
      <c r="K716" s="7">
        <v>44043</v>
      </c>
      <c r="L716">
        <v>11</v>
      </c>
      <c r="M716" s="12">
        <v>0</v>
      </c>
      <c r="N716" s="3">
        <f t="shared" si="101"/>
        <v>-4.9829999999999988</v>
      </c>
      <c r="O716" s="7">
        <v>44074</v>
      </c>
      <c r="P716">
        <v>4.6900000000000004</v>
      </c>
      <c r="Q716" s="12">
        <v>0</v>
      </c>
      <c r="R716" s="3">
        <f t="shared" si="102"/>
        <v>-11.27047</v>
      </c>
      <c r="S716" s="6"/>
      <c r="V716" s="3" t="str">
        <f t="shared" si="103"/>
        <v/>
      </c>
      <c r="W716" s="7">
        <v>44135</v>
      </c>
      <c r="X716">
        <v>11.9</v>
      </c>
      <c r="Y716" s="12">
        <v>0</v>
      </c>
      <c r="Z716" s="3">
        <f t="shared" si="104"/>
        <v>10.0503</v>
      </c>
      <c r="AA716" s="6"/>
      <c r="AD716" s="3" t="str">
        <f t="shared" si="105"/>
        <v/>
      </c>
      <c r="AE716" s="7">
        <v>44196</v>
      </c>
      <c r="AF716">
        <v>67.400000000000006</v>
      </c>
      <c r="AG716" s="12"/>
      <c r="AH716" s="3">
        <f t="shared" si="106"/>
        <v>108.85100000000001</v>
      </c>
    </row>
    <row r="717" spans="2:34" x14ac:dyDescent="0.35">
      <c r="B717">
        <f t="shared" si="107"/>
        <v>2021</v>
      </c>
      <c r="C717" s="7">
        <v>44317</v>
      </c>
      <c r="D717">
        <v>122</v>
      </c>
      <c r="E717" s="12">
        <v>0.04</v>
      </c>
      <c r="F717" s="3">
        <f t="shared" si="99"/>
        <v>162.44999999999999</v>
      </c>
      <c r="G717" s="7">
        <v>44348</v>
      </c>
      <c r="H717">
        <v>41.8</v>
      </c>
      <c r="I717" s="12">
        <v>0.38</v>
      </c>
      <c r="J717" s="3">
        <f t="shared" si="100"/>
        <v>93.48360000000001</v>
      </c>
      <c r="K717" s="7">
        <v>44378</v>
      </c>
      <c r="L717">
        <v>10.1</v>
      </c>
      <c r="M717" s="12">
        <v>0.01</v>
      </c>
      <c r="N717" s="3">
        <f t="shared" si="101"/>
        <v>-4.8847999999999994</v>
      </c>
      <c r="O717" s="7">
        <v>44409</v>
      </c>
      <c r="P717">
        <v>8.2899999999999991</v>
      </c>
      <c r="Q717" s="12">
        <v>0</v>
      </c>
      <c r="R717" s="3">
        <f t="shared" si="102"/>
        <v>-6.0972700000000017</v>
      </c>
      <c r="S717" s="7">
        <v>44440</v>
      </c>
      <c r="T717">
        <v>5.53</v>
      </c>
      <c r="U717" s="12">
        <v>0</v>
      </c>
      <c r="V717" s="3">
        <f t="shared" si="103"/>
        <v>-4.8833899999999995</v>
      </c>
      <c r="W717" s="7">
        <v>44470</v>
      </c>
      <c r="X717">
        <v>29.6</v>
      </c>
      <c r="Y717" s="12">
        <v>0</v>
      </c>
      <c r="Z717" s="3">
        <f t="shared" si="104"/>
        <v>35.485200000000006</v>
      </c>
      <c r="AA717" s="7">
        <v>44501</v>
      </c>
      <c r="AB717">
        <v>60.3</v>
      </c>
      <c r="AC717" s="12"/>
      <c r="AD717" s="3">
        <f t="shared" si="105"/>
        <v>97.384499999999989</v>
      </c>
      <c r="AE717" s="7">
        <v>44531</v>
      </c>
      <c r="AF717">
        <v>54.8</v>
      </c>
      <c r="AG717" s="12"/>
      <c r="AH717" s="3">
        <f t="shared" si="106"/>
        <v>88.501999999999995</v>
      </c>
    </row>
    <row r="718" spans="2:34" x14ac:dyDescent="0.35">
      <c r="B718">
        <f t="shared" si="107"/>
        <v>2021</v>
      </c>
      <c r="C718" s="7">
        <v>44318</v>
      </c>
      <c r="D718">
        <v>118</v>
      </c>
      <c r="E718" s="12">
        <v>0</v>
      </c>
      <c r="F718" s="3">
        <f t="shared" si="99"/>
        <v>151.136</v>
      </c>
      <c r="G718" s="7">
        <v>44349</v>
      </c>
      <c r="H718">
        <v>33.700000000000003</v>
      </c>
      <c r="I718" s="12">
        <v>0</v>
      </c>
      <c r="J718" s="3">
        <f t="shared" si="100"/>
        <v>28.966900000000003</v>
      </c>
      <c r="K718" s="7">
        <v>44379</v>
      </c>
      <c r="L718">
        <v>9.59</v>
      </c>
      <c r="M718" s="12">
        <v>0.34</v>
      </c>
      <c r="N718" s="3">
        <f t="shared" si="101"/>
        <v>40.30183000000001</v>
      </c>
      <c r="O718" s="7">
        <v>44410</v>
      </c>
      <c r="P718">
        <v>7.72</v>
      </c>
      <c r="Q718" s="12">
        <v>0.1</v>
      </c>
      <c r="R718" s="3">
        <f t="shared" si="102"/>
        <v>6.9986399999999982</v>
      </c>
      <c r="S718" s="7">
        <v>44441</v>
      </c>
      <c r="T718">
        <v>22</v>
      </c>
      <c r="U718" s="12">
        <v>1.31</v>
      </c>
      <c r="V718" s="3">
        <f t="shared" si="103"/>
        <v>201.07050000000001</v>
      </c>
      <c r="W718" s="7">
        <v>44471</v>
      </c>
      <c r="X718">
        <v>25.6</v>
      </c>
      <c r="Y718" s="12">
        <v>0</v>
      </c>
      <c r="Z718" s="3">
        <f t="shared" si="104"/>
        <v>29.737200000000005</v>
      </c>
      <c r="AA718" s="7">
        <v>44502</v>
      </c>
      <c r="AB718">
        <v>53.7</v>
      </c>
      <c r="AC718" s="12"/>
      <c r="AD718" s="3">
        <f t="shared" si="105"/>
        <v>86.725500000000011</v>
      </c>
      <c r="AE718" s="7">
        <v>44532</v>
      </c>
      <c r="AF718">
        <v>51.7</v>
      </c>
      <c r="AG718" s="12"/>
      <c r="AH718" s="3">
        <f t="shared" si="106"/>
        <v>83.495500000000007</v>
      </c>
    </row>
    <row r="719" spans="2:34" x14ac:dyDescent="0.35">
      <c r="B719">
        <f t="shared" si="107"/>
        <v>2021</v>
      </c>
      <c r="C719" s="7">
        <v>44319</v>
      </c>
      <c r="D719">
        <v>96.6</v>
      </c>
      <c r="E719" s="12">
        <v>0</v>
      </c>
      <c r="F719" s="3">
        <f t="shared" si="99"/>
        <v>120.38419999999999</v>
      </c>
      <c r="G719" s="7">
        <v>44350</v>
      </c>
      <c r="H719">
        <v>29.3</v>
      </c>
      <c r="I719" s="12">
        <v>0</v>
      </c>
      <c r="J719" s="3">
        <f t="shared" si="100"/>
        <v>22.644100000000002</v>
      </c>
      <c r="K719" s="7">
        <v>44380</v>
      </c>
      <c r="L719">
        <v>9.49</v>
      </c>
      <c r="M719" s="12">
        <v>0</v>
      </c>
      <c r="N719" s="3">
        <f t="shared" si="101"/>
        <v>-7.1528699999999983</v>
      </c>
      <c r="O719" s="7">
        <v>44411</v>
      </c>
      <c r="P719">
        <v>7.57</v>
      </c>
      <c r="Q719" s="12">
        <v>0</v>
      </c>
      <c r="R719" s="3">
        <f t="shared" si="102"/>
        <v>-7.1319100000000013</v>
      </c>
      <c r="S719" s="7">
        <v>44442</v>
      </c>
      <c r="T719">
        <v>21.2</v>
      </c>
      <c r="U719" s="12">
        <v>0.2</v>
      </c>
      <c r="V719" s="3">
        <f t="shared" si="103"/>
        <v>45.464399999999998</v>
      </c>
      <c r="W719" s="7">
        <v>44472</v>
      </c>
      <c r="X719">
        <v>22.4</v>
      </c>
      <c r="Y719" s="12">
        <v>0</v>
      </c>
      <c r="Z719" s="3">
        <f t="shared" si="104"/>
        <v>25.1388</v>
      </c>
      <c r="AA719" s="7">
        <v>44503</v>
      </c>
      <c r="AB719">
        <v>47</v>
      </c>
      <c r="AC719" s="12"/>
      <c r="AD719" s="3">
        <f t="shared" si="105"/>
        <v>75.905000000000001</v>
      </c>
      <c r="AE719" s="7">
        <v>44533</v>
      </c>
      <c r="AF719">
        <v>61.6</v>
      </c>
      <c r="AG719" s="12"/>
      <c r="AH719" s="3">
        <f t="shared" si="106"/>
        <v>99.483999999999995</v>
      </c>
    </row>
    <row r="720" spans="2:34" x14ac:dyDescent="0.35">
      <c r="B720">
        <f t="shared" si="107"/>
        <v>2021</v>
      </c>
      <c r="C720" s="7">
        <v>44320</v>
      </c>
      <c r="D720">
        <v>76.900000000000006</v>
      </c>
      <c r="E720" s="12">
        <v>0</v>
      </c>
      <c r="F720" s="3">
        <f t="shared" si="99"/>
        <v>92.075299999999999</v>
      </c>
      <c r="G720" s="7">
        <v>44351</v>
      </c>
      <c r="H720">
        <v>27.4</v>
      </c>
      <c r="I720" s="12">
        <v>0.04</v>
      </c>
      <c r="J720" s="3">
        <f t="shared" si="100"/>
        <v>25.479800000000001</v>
      </c>
      <c r="K720" s="7">
        <v>44381</v>
      </c>
      <c r="L720">
        <v>28.6</v>
      </c>
      <c r="M720" s="12">
        <v>0.9</v>
      </c>
      <c r="N720" s="3">
        <f t="shared" si="101"/>
        <v>145.54320000000001</v>
      </c>
      <c r="O720" s="7">
        <v>44412</v>
      </c>
      <c r="P720">
        <v>6.87</v>
      </c>
      <c r="Q720" s="12">
        <v>0</v>
      </c>
      <c r="R720" s="3">
        <f t="shared" si="102"/>
        <v>-8.1378100000000018</v>
      </c>
      <c r="S720" s="7">
        <v>44443</v>
      </c>
      <c r="T720">
        <v>16.600000000000001</v>
      </c>
      <c r="U720" s="12">
        <v>0</v>
      </c>
      <c r="V720" s="3">
        <f t="shared" si="103"/>
        <v>11.024200000000002</v>
      </c>
      <c r="W720" s="7">
        <v>44473</v>
      </c>
      <c r="X720">
        <v>19.899999999999999</v>
      </c>
      <c r="Y720" s="12">
        <v>0</v>
      </c>
      <c r="Z720" s="3">
        <f t="shared" si="104"/>
        <v>21.546299999999999</v>
      </c>
      <c r="AA720" s="7">
        <v>44504</v>
      </c>
      <c r="AB720">
        <v>39.799999999999997</v>
      </c>
      <c r="AC720" s="12"/>
      <c r="AD720" s="3">
        <f t="shared" si="105"/>
        <v>64.277000000000001</v>
      </c>
      <c r="AE720" s="7">
        <v>44534</v>
      </c>
      <c r="AF720">
        <v>58.3</v>
      </c>
      <c r="AG720" s="12"/>
      <c r="AH720" s="3">
        <f t="shared" si="106"/>
        <v>94.154499999999999</v>
      </c>
    </row>
    <row r="721" spans="2:34" x14ac:dyDescent="0.35">
      <c r="B721">
        <f t="shared" si="107"/>
        <v>2021</v>
      </c>
      <c r="C721" s="7">
        <v>44321</v>
      </c>
      <c r="D721">
        <v>65.099999999999994</v>
      </c>
      <c r="E721" s="12">
        <v>0.08</v>
      </c>
      <c r="F721" s="3">
        <f t="shared" si="99"/>
        <v>86.250699999999995</v>
      </c>
      <c r="G721" s="7">
        <v>44352</v>
      </c>
      <c r="H721">
        <v>24.7</v>
      </c>
      <c r="I721" s="12">
        <v>0</v>
      </c>
      <c r="J721" s="3">
        <f t="shared" si="100"/>
        <v>16.033900000000003</v>
      </c>
      <c r="K721" s="7">
        <v>44382</v>
      </c>
      <c r="L721">
        <v>30</v>
      </c>
      <c r="M721" s="12">
        <v>0.08</v>
      </c>
      <c r="N721" s="3">
        <f t="shared" si="101"/>
        <v>33.451999999999998</v>
      </c>
      <c r="O721" s="7">
        <v>44413</v>
      </c>
      <c r="P721">
        <v>12</v>
      </c>
      <c r="Q721" s="12">
        <v>0.92</v>
      </c>
      <c r="R721" s="3">
        <f t="shared" si="102"/>
        <v>127.252</v>
      </c>
      <c r="S721" s="7">
        <v>44444</v>
      </c>
      <c r="T721">
        <v>13.2</v>
      </c>
      <c r="U721" s="12">
        <v>0</v>
      </c>
      <c r="V721" s="3">
        <f t="shared" si="103"/>
        <v>6.138399999999999</v>
      </c>
      <c r="W721" s="7">
        <v>44474</v>
      </c>
      <c r="X721">
        <v>17.899999999999999</v>
      </c>
      <c r="Y721" s="12">
        <v>0</v>
      </c>
      <c r="Z721" s="3">
        <f t="shared" si="104"/>
        <v>18.6723</v>
      </c>
      <c r="AA721" s="7">
        <v>44505</v>
      </c>
      <c r="AB721">
        <v>34.299999999999997</v>
      </c>
      <c r="AC721" s="12"/>
      <c r="AD721" s="3">
        <f t="shared" si="105"/>
        <v>55.394499999999994</v>
      </c>
      <c r="AE721" s="7">
        <v>44535</v>
      </c>
      <c r="AF721">
        <v>52.8</v>
      </c>
      <c r="AG721" s="12"/>
      <c r="AH721" s="3">
        <f t="shared" si="106"/>
        <v>85.271999999999991</v>
      </c>
    </row>
    <row r="722" spans="2:34" x14ac:dyDescent="0.35">
      <c r="B722">
        <f t="shared" si="107"/>
        <v>2021</v>
      </c>
      <c r="C722" s="7">
        <v>44322</v>
      </c>
      <c r="D722">
        <v>78</v>
      </c>
      <c r="E722" s="12">
        <v>0.35</v>
      </c>
      <c r="F722" s="3">
        <f t="shared" si="99"/>
        <v>142.35849999999999</v>
      </c>
      <c r="G722" s="7">
        <v>44353</v>
      </c>
      <c r="H722">
        <v>21.9</v>
      </c>
      <c r="I722" s="12">
        <v>0</v>
      </c>
      <c r="J722" s="3">
        <f t="shared" si="100"/>
        <v>12.010299999999997</v>
      </c>
      <c r="K722" s="7">
        <v>44383</v>
      </c>
      <c r="L722">
        <v>24.1</v>
      </c>
      <c r="M722" s="12">
        <v>0</v>
      </c>
      <c r="N722" s="3">
        <f t="shared" si="101"/>
        <v>13.841700000000003</v>
      </c>
      <c r="O722" s="7">
        <v>44414</v>
      </c>
      <c r="P722">
        <v>35.9</v>
      </c>
      <c r="Q722" s="12">
        <v>0.17</v>
      </c>
      <c r="R722" s="3">
        <f t="shared" si="102"/>
        <v>57.233800000000002</v>
      </c>
      <c r="S722" s="7">
        <v>44445</v>
      </c>
      <c r="T722">
        <v>11.8</v>
      </c>
      <c r="U722" s="12">
        <v>0.05</v>
      </c>
      <c r="V722" s="3">
        <f t="shared" si="103"/>
        <v>11.084100000000001</v>
      </c>
      <c r="W722" s="7">
        <v>44475</v>
      </c>
      <c r="X722">
        <v>16.100000000000001</v>
      </c>
      <c r="Y722" s="12">
        <v>0</v>
      </c>
      <c r="Z722" s="3">
        <f t="shared" si="104"/>
        <v>16.085700000000003</v>
      </c>
      <c r="AA722" s="7">
        <v>44506</v>
      </c>
      <c r="AB722">
        <v>30.2</v>
      </c>
      <c r="AC722" s="12"/>
      <c r="AD722" s="3">
        <f t="shared" si="105"/>
        <v>48.772999999999996</v>
      </c>
      <c r="AE722" s="7">
        <v>44536</v>
      </c>
      <c r="AF722">
        <v>54.3</v>
      </c>
      <c r="AG722" s="12"/>
      <c r="AH722" s="3">
        <f t="shared" si="106"/>
        <v>87.694499999999991</v>
      </c>
    </row>
    <row r="723" spans="2:34" x14ac:dyDescent="0.35">
      <c r="B723">
        <f t="shared" si="107"/>
        <v>2021</v>
      </c>
      <c r="C723" s="7">
        <v>44323</v>
      </c>
      <c r="D723">
        <v>74.2</v>
      </c>
      <c r="E723" s="12">
        <v>0</v>
      </c>
      <c r="F723" s="3">
        <f t="shared" si="99"/>
        <v>88.195400000000006</v>
      </c>
      <c r="G723" s="7">
        <v>44354</v>
      </c>
      <c r="H723">
        <v>19.100000000000001</v>
      </c>
      <c r="I723" s="12">
        <v>0</v>
      </c>
      <c r="J723" s="3">
        <f t="shared" si="100"/>
        <v>7.9867000000000026</v>
      </c>
      <c r="K723" s="7">
        <v>44384</v>
      </c>
      <c r="L723">
        <v>20.7</v>
      </c>
      <c r="M723" s="12">
        <v>0</v>
      </c>
      <c r="N723" s="3">
        <f t="shared" si="101"/>
        <v>8.9558999999999997</v>
      </c>
      <c r="O723" s="7">
        <v>44415</v>
      </c>
      <c r="P723">
        <v>29.7</v>
      </c>
      <c r="Q723" s="12">
        <v>0</v>
      </c>
      <c r="R723" s="3">
        <f t="shared" si="102"/>
        <v>24.668899999999997</v>
      </c>
      <c r="S723" s="7">
        <v>44446</v>
      </c>
      <c r="T723">
        <v>11.9</v>
      </c>
      <c r="U723" s="12">
        <v>0.14000000000000001</v>
      </c>
      <c r="V723" s="3">
        <f t="shared" si="103"/>
        <v>23.751300000000001</v>
      </c>
      <c r="W723" s="7">
        <v>44476</v>
      </c>
      <c r="X723">
        <v>14.8</v>
      </c>
      <c r="Y723" s="12">
        <v>0</v>
      </c>
      <c r="Z723" s="3">
        <f t="shared" si="104"/>
        <v>14.217600000000001</v>
      </c>
      <c r="AA723" s="7">
        <v>44507</v>
      </c>
      <c r="AB723">
        <v>27.8</v>
      </c>
      <c r="AC723" s="12"/>
      <c r="AD723" s="3">
        <f t="shared" si="105"/>
        <v>44.896999999999998</v>
      </c>
      <c r="AE723" s="7">
        <v>44537</v>
      </c>
      <c r="AF723">
        <v>83.7</v>
      </c>
      <c r="AG723" s="12"/>
      <c r="AH723" s="3">
        <f t="shared" si="106"/>
        <v>135.1755</v>
      </c>
    </row>
    <row r="724" spans="2:34" x14ac:dyDescent="0.35">
      <c r="B724">
        <f t="shared" si="107"/>
        <v>2021</v>
      </c>
      <c r="C724" s="7">
        <v>44324</v>
      </c>
      <c r="D724">
        <v>66.8</v>
      </c>
      <c r="E724" s="12">
        <v>0</v>
      </c>
      <c r="F724" s="3">
        <f t="shared" si="99"/>
        <v>77.561599999999999</v>
      </c>
      <c r="G724" s="7">
        <v>44355</v>
      </c>
      <c r="H724">
        <v>16.8</v>
      </c>
      <c r="I724" s="12">
        <v>0</v>
      </c>
      <c r="J724" s="3">
        <f t="shared" si="100"/>
        <v>4.6815999999999995</v>
      </c>
      <c r="K724" s="7">
        <v>44385</v>
      </c>
      <c r="L724">
        <v>16.7</v>
      </c>
      <c r="M724" s="12">
        <v>0</v>
      </c>
      <c r="N724" s="3">
        <f t="shared" si="101"/>
        <v>3.2079000000000022</v>
      </c>
      <c r="O724" s="7">
        <v>44416</v>
      </c>
      <c r="P724">
        <v>23.5</v>
      </c>
      <c r="Q724" s="12">
        <v>0</v>
      </c>
      <c r="R724" s="3">
        <f t="shared" si="102"/>
        <v>15.759499999999999</v>
      </c>
      <c r="S724" s="7">
        <v>44447</v>
      </c>
      <c r="T724">
        <v>10.4</v>
      </c>
      <c r="U724" s="12">
        <v>0</v>
      </c>
      <c r="V724" s="3">
        <f t="shared" si="103"/>
        <v>2.1148000000000007</v>
      </c>
      <c r="W724" s="7">
        <v>44477</v>
      </c>
      <c r="X724">
        <v>13.5</v>
      </c>
      <c r="Y724" s="12">
        <v>0</v>
      </c>
      <c r="Z724" s="3">
        <f t="shared" si="104"/>
        <v>12.349499999999999</v>
      </c>
      <c r="AA724" s="7">
        <v>44508</v>
      </c>
      <c r="AB724">
        <v>25.3</v>
      </c>
      <c r="AC724" s="12"/>
      <c r="AD724" s="3">
        <f t="shared" si="105"/>
        <v>40.859500000000004</v>
      </c>
      <c r="AE724" s="7">
        <v>44538</v>
      </c>
      <c r="AF724">
        <v>85.6</v>
      </c>
      <c r="AG724" s="12"/>
      <c r="AH724" s="3">
        <f t="shared" si="106"/>
        <v>138.244</v>
      </c>
    </row>
    <row r="725" spans="2:34" x14ac:dyDescent="0.35">
      <c r="B725">
        <f t="shared" si="107"/>
        <v>2021</v>
      </c>
      <c r="C725" s="7">
        <v>44325</v>
      </c>
      <c r="D725">
        <v>59.3</v>
      </c>
      <c r="E725" s="12">
        <v>0</v>
      </c>
      <c r="F725" s="3">
        <f t="shared" si="99"/>
        <v>66.784099999999995</v>
      </c>
      <c r="G725" s="7">
        <v>44356</v>
      </c>
      <c r="H725">
        <v>15.3</v>
      </c>
      <c r="I725" s="12">
        <v>0.23</v>
      </c>
      <c r="J725" s="3">
        <f t="shared" si="100"/>
        <v>34.5306</v>
      </c>
      <c r="K725" s="7">
        <v>44386</v>
      </c>
      <c r="L725">
        <v>37.299999999999997</v>
      </c>
      <c r="M725" s="12">
        <v>0.33</v>
      </c>
      <c r="N725" s="3">
        <f t="shared" si="101"/>
        <v>78.729600000000005</v>
      </c>
      <c r="O725" s="7">
        <v>44417</v>
      </c>
      <c r="P725">
        <v>19.5</v>
      </c>
      <c r="Q725" s="12">
        <v>0</v>
      </c>
      <c r="R725" s="3">
        <f t="shared" si="102"/>
        <v>10.011499999999998</v>
      </c>
      <c r="S725" s="7">
        <v>44448</v>
      </c>
      <c r="T725">
        <v>13.6</v>
      </c>
      <c r="U725" s="12">
        <v>1.07</v>
      </c>
      <c r="V725" s="3">
        <f t="shared" si="103"/>
        <v>155.6037</v>
      </c>
      <c r="W725" s="7">
        <v>44478</v>
      </c>
      <c r="X725">
        <v>12.1</v>
      </c>
      <c r="Y725" s="12">
        <v>0</v>
      </c>
      <c r="Z725" s="3">
        <f t="shared" si="104"/>
        <v>10.337699999999998</v>
      </c>
      <c r="AA725" s="7">
        <v>44509</v>
      </c>
      <c r="AB725">
        <v>23.8</v>
      </c>
      <c r="AC725" s="12"/>
      <c r="AD725" s="3">
        <f t="shared" si="105"/>
        <v>38.436999999999998</v>
      </c>
      <c r="AE725" s="7">
        <v>44539</v>
      </c>
      <c r="AF725">
        <v>78.099999999999994</v>
      </c>
      <c r="AG725" s="12"/>
      <c r="AH725" s="3">
        <f t="shared" si="106"/>
        <v>126.13149999999999</v>
      </c>
    </row>
    <row r="726" spans="2:34" x14ac:dyDescent="0.35">
      <c r="B726">
        <f t="shared" si="107"/>
        <v>2021</v>
      </c>
      <c r="C726" s="7">
        <v>44326</v>
      </c>
      <c r="D726">
        <v>51.4</v>
      </c>
      <c r="E726" s="12">
        <v>0</v>
      </c>
      <c r="F726" s="3">
        <f t="shared" si="99"/>
        <v>55.431800000000003</v>
      </c>
      <c r="G726" s="7">
        <v>44357</v>
      </c>
      <c r="H726">
        <v>13.4</v>
      </c>
      <c r="I726" s="12">
        <v>0</v>
      </c>
      <c r="J726" s="3">
        <f t="shared" si="100"/>
        <v>-0.20420000000000016</v>
      </c>
      <c r="K726" s="7">
        <v>44387</v>
      </c>
      <c r="L726">
        <v>117</v>
      </c>
      <c r="M726" s="12">
        <v>2.4700000000000002</v>
      </c>
      <c r="N726" s="3">
        <f t="shared" si="101"/>
        <v>491.03949999999998</v>
      </c>
      <c r="O726" s="7">
        <v>44418</v>
      </c>
      <c r="P726">
        <v>16.8</v>
      </c>
      <c r="Q726" s="12">
        <v>0</v>
      </c>
      <c r="R726" s="3">
        <f t="shared" si="102"/>
        <v>6.1315999999999988</v>
      </c>
      <c r="S726" s="7">
        <v>44449</v>
      </c>
      <c r="T726">
        <v>101</v>
      </c>
      <c r="U726" s="12">
        <v>2.08</v>
      </c>
      <c r="V726" s="3">
        <f t="shared" si="103"/>
        <v>421.73900000000003</v>
      </c>
      <c r="W726" s="7">
        <v>44479</v>
      </c>
      <c r="X726">
        <v>10.8</v>
      </c>
      <c r="Y726" s="12">
        <v>0</v>
      </c>
      <c r="Z726" s="3">
        <f t="shared" si="104"/>
        <v>8.4696000000000033</v>
      </c>
      <c r="AA726" s="7">
        <v>44510</v>
      </c>
      <c r="AB726">
        <v>25.8</v>
      </c>
      <c r="AC726" s="12"/>
      <c r="AD726" s="3">
        <f t="shared" si="105"/>
        <v>41.667000000000002</v>
      </c>
      <c r="AE726" s="7">
        <v>44540</v>
      </c>
      <c r="AF726">
        <v>65.599999999999994</v>
      </c>
      <c r="AG726" s="12"/>
      <c r="AH726" s="3">
        <f t="shared" si="106"/>
        <v>105.94399999999999</v>
      </c>
    </row>
    <row r="727" spans="2:34" x14ac:dyDescent="0.35">
      <c r="B727">
        <f t="shared" si="107"/>
        <v>2021</v>
      </c>
      <c r="C727" s="7">
        <v>44327</v>
      </c>
      <c r="D727">
        <v>47.1</v>
      </c>
      <c r="E727" s="12">
        <v>0.18</v>
      </c>
      <c r="F727" s="3">
        <f t="shared" si="99"/>
        <v>74.299700000000001</v>
      </c>
      <c r="G727" s="7">
        <v>44358</v>
      </c>
      <c r="H727">
        <v>11.8</v>
      </c>
      <c r="I727" s="12">
        <v>0</v>
      </c>
      <c r="J727" s="3">
        <f t="shared" si="100"/>
        <v>-2.5033999999999992</v>
      </c>
      <c r="K727" s="7">
        <v>44388</v>
      </c>
      <c r="L727">
        <v>100</v>
      </c>
      <c r="M727" s="12">
        <v>0.01</v>
      </c>
      <c r="N727" s="3">
        <f t="shared" si="101"/>
        <v>124.30150000000002</v>
      </c>
      <c r="O727" s="7">
        <v>44419</v>
      </c>
      <c r="P727">
        <v>15</v>
      </c>
      <c r="Q727" s="12">
        <v>0</v>
      </c>
      <c r="R727" s="3">
        <f t="shared" si="102"/>
        <v>3.5449999999999982</v>
      </c>
      <c r="S727" s="7">
        <v>44450</v>
      </c>
      <c r="T727">
        <v>108</v>
      </c>
      <c r="U727" s="12">
        <v>0.02</v>
      </c>
      <c r="V727" s="3">
        <f t="shared" si="103"/>
        <v>145.14899999999997</v>
      </c>
      <c r="W727" s="7">
        <v>44480</v>
      </c>
      <c r="X727">
        <v>10.5</v>
      </c>
      <c r="Y727" s="12">
        <v>0</v>
      </c>
      <c r="Z727" s="3">
        <f t="shared" si="104"/>
        <v>8.0384999999999991</v>
      </c>
      <c r="AA727" s="7">
        <v>44511</v>
      </c>
      <c r="AB727">
        <v>27.8</v>
      </c>
      <c r="AC727" s="12"/>
      <c r="AD727" s="3">
        <f t="shared" si="105"/>
        <v>44.896999999999998</v>
      </c>
      <c r="AE727" s="7">
        <v>44541</v>
      </c>
      <c r="AF727">
        <v>65.900000000000006</v>
      </c>
      <c r="AG727" s="12"/>
      <c r="AH727" s="3">
        <f t="shared" si="106"/>
        <v>106.42850000000001</v>
      </c>
    </row>
    <row r="728" spans="2:34" x14ac:dyDescent="0.35">
      <c r="B728">
        <f t="shared" si="107"/>
        <v>2021</v>
      </c>
      <c r="C728" s="7">
        <v>44328</v>
      </c>
      <c r="D728">
        <v>45.8</v>
      </c>
      <c r="E728" s="12">
        <v>0.16</v>
      </c>
      <c r="F728" s="3">
        <f t="shared" si="99"/>
        <v>69.648600000000002</v>
      </c>
      <c r="G728" s="7">
        <v>44359</v>
      </c>
      <c r="H728">
        <v>10.7</v>
      </c>
      <c r="I728" s="12">
        <v>0</v>
      </c>
      <c r="J728" s="3">
        <f t="shared" si="100"/>
        <v>-4.0841000000000012</v>
      </c>
      <c r="K728" s="7">
        <v>44389</v>
      </c>
      <c r="L728">
        <v>74.5</v>
      </c>
      <c r="M728" s="12">
        <v>0</v>
      </c>
      <c r="N728" s="3">
        <f t="shared" si="101"/>
        <v>86.266500000000008</v>
      </c>
      <c r="O728" s="7">
        <v>44420</v>
      </c>
      <c r="P728">
        <v>13.9</v>
      </c>
      <c r="Q728" s="12">
        <v>0</v>
      </c>
      <c r="R728" s="3">
        <f t="shared" si="102"/>
        <v>1.9642999999999979</v>
      </c>
      <c r="S728" s="7">
        <v>44451</v>
      </c>
      <c r="T728">
        <v>84.3</v>
      </c>
      <c r="U728" s="12">
        <v>0</v>
      </c>
      <c r="V728" s="3">
        <f t="shared" si="103"/>
        <v>108.3091</v>
      </c>
      <c r="W728" s="7">
        <v>44481</v>
      </c>
      <c r="X728">
        <v>10.4</v>
      </c>
      <c r="Y728" s="12">
        <v>0</v>
      </c>
      <c r="Z728" s="3">
        <f t="shared" si="104"/>
        <v>7.8948000000000009</v>
      </c>
      <c r="AA728" s="7">
        <v>44512</v>
      </c>
      <c r="AB728">
        <v>30.3</v>
      </c>
      <c r="AC728" s="12"/>
      <c r="AD728" s="3">
        <f t="shared" si="105"/>
        <v>48.9345</v>
      </c>
      <c r="AE728" s="7">
        <v>44542</v>
      </c>
      <c r="AF728">
        <v>92.4</v>
      </c>
      <c r="AG728" s="12"/>
      <c r="AH728" s="3">
        <f t="shared" si="106"/>
        <v>149.226</v>
      </c>
    </row>
    <row r="729" spans="2:34" x14ac:dyDescent="0.35">
      <c r="B729">
        <f t="shared" si="107"/>
        <v>2021</v>
      </c>
      <c r="C729" s="7">
        <v>44329</v>
      </c>
      <c r="D729">
        <v>42.5</v>
      </c>
      <c r="E729" s="12">
        <v>0</v>
      </c>
      <c r="F729" s="3">
        <f t="shared" si="99"/>
        <v>42.642500000000005</v>
      </c>
      <c r="G729" s="7">
        <v>44360</v>
      </c>
      <c r="H729">
        <v>9.3699999999999992</v>
      </c>
      <c r="I729" s="12">
        <v>0</v>
      </c>
      <c r="J729" s="3">
        <f t="shared" si="100"/>
        <v>-5.9953100000000017</v>
      </c>
      <c r="K729" s="7">
        <v>44390</v>
      </c>
      <c r="L729">
        <v>53</v>
      </c>
      <c r="M729" s="12">
        <v>0</v>
      </c>
      <c r="N729" s="3">
        <f t="shared" si="101"/>
        <v>55.371000000000002</v>
      </c>
      <c r="O729" s="7">
        <v>44421</v>
      </c>
      <c r="P729">
        <v>12.3</v>
      </c>
      <c r="Q729" s="12">
        <v>0</v>
      </c>
      <c r="R729" s="3">
        <f t="shared" si="102"/>
        <v>-0.33490000000000109</v>
      </c>
      <c r="S729" s="7">
        <v>44452</v>
      </c>
      <c r="T729">
        <v>60.7</v>
      </c>
      <c r="U729" s="12">
        <v>0.02</v>
      </c>
      <c r="V729" s="3">
        <f t="shared" si="103"/>
        <v>77.178900000000013</v>
      </c>
      <c r="W729" s="7">
        <v>44482</v>
      </c>
      <c r="X729">
        <v>10.4</v>
      </c>
      <c r="Y729" s="12">
        <v>0</v>
      </c>
      <c r="Z729" s="3">
        <f t="shared" si="104"/>
        <v>7.8948000000000009</v>
      </c>
      <c r="AA729" s="7">
        <v>44513</v>
      </c>
      <c r="AB729">
        <v>70.5</v>
      </c>
      <c r="AC729" s="12"/>
      <c r="AD729" s="3">
        <f t="shared" si="105"/>
        <v>113.8575</v>
      </c>
      <c r="AE729" s="7">
        <v>44543</v>
      </c>
      <c r="AF729">
        <v>93.9</v>
      </c>
      <c r="AG729" s="12"/>
      <c r="AH729" s="3">
        <f t="shared" si="106"/>
        <v>151.64850000000001</v>
      </c>
    </row>
    <row r="730" spans="2:34" x14ac:dyDescent="0.35">
      <c r="B730">
        <f t="shared" si="107"/>
        <v>2021</v>
      </c>
      <c r="C730" s="7">
        <v>44330</v>
      </c>
      <c r="D730">
        <v>39.6</v>
      </c>
      <c r="E730" s="12">
        <v>0.01</v>
      </c>
      <c r="F730" s="3">
        <f t="shared" si="99"/>
        <v>39.866700000000009</v>
      </c>
      <c r="G730" s="7">
        <v>44361</v>
      </c>
      <c r="H730">
        <v>8.73</v>
      </c>
      <c r="I730" s="12">
        <v>0</v>
      </c>
      <c r="J730" s="3">
        <f t="shared" si="100"/>
        <v>-6.9149899999999995</v>
      </c>
      <c r="K730" s="7">
        <v>44391</v>
      </c>
      <c r="L730">
        <v>39.6</v>
      </c>
      <c r="M730" s="12">
        <v>0.03</v>
      </c>
      <c r="N730" s="3">
        <f t="shared" si="101"/>
        <v>40.289700000000011</v>
      </c>
      <c r="O730" s="7">
        <v>44422</v>
      </c>
      <c r="P730">
        <v>15.4</v>
      </c>
      <c r="Q730" s="12">
        <v>0</v>
      </c>
      <c r="R730" s="3">
        <f t="shared" si="102"/>
        <v>4.1198000000000015</v>
      </c>
      <c r="S730" s="7">
        <v>44453</v>
      </c>
      <c r="T730">
        <v>43.5</v>
      </c>
      <c r="U730" s="12">
        <v>0</v>
      </c>
      <c r="V730" s="3">
        <f t="shared" si="103"/>
        <v>49.679500000000004</v>
      </c>
      <c r="W730" s="7">
        <v>44483</v>
      </c>
      <c r="X730">
        <v>10.4</v>
      </c>
      <c r="Y730" s="12">
        <v>0.03</v>
      </c>
      <c r="Z730" s="3">
        <f t="shared" si="104"/>
        <v>12.069300000000002</v>
      </c>
      <c r="AA730" s="7">
        <v>44514</v>
      </c>
      <c r="AB730">
        <v>85.5</v>
      </c>
      <c r="AC730" s="12"/>
      <c r="AD730" s="3">
        <f t="shared" si="105"/>
        <v>138.08250000000001</v>
      </c>
      <c r="AE730" s="7">
        <v>44544</v>
      </c>
      <c r="AF730">
        <v>86.1</v>
      </c>
      <c r="AG730" s="12"/>
      <c r="AH730" s="3">
        <f t="shared" si="106"/>
        <v>139.05149999999998</v>
      </c>
    </row>
    <row r="731" spans="2:34" x14ac:dyDescent="0.35">
      <c r="B731">
        <f t="shared" si="107"/>
        <v>2021</v>
      </c>
      <c r="C731" s="7">
        <v>44331</v>
      </c>
      <c r="D731">
        <v>35.700000000000003</v>
      </c>
      <c r="E731" s="12">
        <v>0</v>
      </c>
      <c r="F731" s="3">
        <f t="shared" si="99"/>
        <v>32.870900000000006</v>
      </c>
      <c r="G731" s="7">
        <v>44362</v>
      </c>
      <c r="H731">
        <v>8.5299999999999994</v>
      </c>
      <c r="I731" s="12">
        <v>7.0000000000000007E-2</v>
      </c>
      <c r="J731" s="3">
        <f t="shared" si="100"/>
        <v>2.5381099999999996</v>
      </c>
      <c r="K731" s="7">
        <v>44392</v>
      </c>
      <c r="L731">
        <v>33</v>
      </c>
      <c r="M731" s="12">
        <v>0</v>
      </c>
      <c r="N731" s="3">
        <f t="shared" si="101"/>
        <v>26.631</v>
      </c>
      <c r="O731" s="7">
        <v>44423</v>
      </c>
      <c r="P731">
        <v>17.8</v>
      </c>
      <c r="Q731" s="12">
        <v>23</v>
      </c>
      <c r="R731" s="3">
        <f t="shared" si="102"/>
        <v>3208.0185999999999</v>
      </c>
      <c r="S731" s="7">
        <v>44454</v>
      </c>
      <c r="T731">
        <v>32.6</v>
      </c>
      <c r="U731" s="12">
        <v>0</v>
      </c>
      <c r="V731" s="3">
        <f t="shared" si="103"/>
        <v>34.016200000000005</v>
      </c>
      <c r="W731" s="7">
        <v>44484</v>
      </c>
      <c r="X731">
        <v>10.199999999999999</v>
      </c>
      <c r="Y731" s="12">
        <v>0.01</v>
      </c>
      <c r="Z731" s="3">
        <f t="shared" si="104"/>
        <v>8.998899999999999</v>
      </c>
      <c r="AA731" s="7">
        <v>44515</v>
      </c>
      <c r="AB731">
        <v>93.3</v>
      </c>
      <c r="AC731" s="12"/>
      <c r="AD731" s="3">
        <f t="shared" si="105"/>
        <v>150.67949999999999</v>
      </c>
      <c r="AE731" s="7">
        <v>44545</v>
      </c>
      <c r="AF731">
        <v>71.400000000000006</v>
      </c>
      <c r="AG731" s="12"/>
      <c r="AH731" s="3">
        <f t="shared" si="106"/>
        <v>115.31100000000001</v>
      </c>
    </row>
    <row r="732" spans="2:34" x14ac:dyDescent="0.35">
      <c r="B732">
        <f t="shared" si="107"/>
        <v>2021</v>
      </c>
      <c r="C732" s="7">
        <v>44332</v>
      </c>
      <c r="D732">
        <v>32.9</v>
      </c>
      <c r="E732" s="12">
        <v>0</v>
      </c>
      <c r="F732" s="3">
        <f t="shared" si="99"/>
        <v>28.847299999999997</v>
      </c>
      <c r="G732" s="7">
        <v>44363</v>
      </c>
      <c r="H732">
        <v>8.48</v>
      </c>
      <c r="I732" s="12">
        <v>0</v>
      </c>
      <c r="J732" s="3">
        <f t="shared" si="100"/>
        <v>-7.2742399999999989</v>
      </c>
      <c r="K732" s="7">
        <v>44393</v>
      </c>
      <c r="L732">
        <v>27.4</v>
      </c>
      <c r="M732" s="12">
        <v>7.0000000000000007E-2</v>
      </c>
      <c r="N732" s="3">
        <f t="shared" si="101"/>
        <v>28.324300000000004</v>
      </c>
      <c r="O732" s="7">
        <v>44424</v>
      </c>
      <c r="P732">
        <v>11.4</v>
      </c>
      <c r="Q732" s="12">
        <v>0</v>
      </c>
      <c r="R732" s="3">
        <f t="shared" si="102"/>
        <v>-1.6281999999999996</v>
      </c>
      <c r="S732" s="7">
        <v>44455</v>
      </c>
      <c r="T732">
        <v>28</v>
      </c>
      <c r="U732" s="12">
        <v>0.14000000000000001</v>
      </c>
      <c r="V732" s="3">
        <f t="shared" si="103"/>
        <v>46.887000000000008</v>
      </c>
      <c r="W732" s="7">
        <v>44485</v>
      </c>
      <c r="X732">
        <v>12.9</v>
      </c>
      <c r="Y732" s="12">
        <v>0.31</v>
      </c>
      <c r="Z732" s="3">
        <f t="shared" si="104"/>
        <v>54.623800000000003</v>
      </c>
      <c r="AA732" s="7">
        <v>44516</v>
      </c>
      <c r="AB732">
        <v>91.7</v>
      </c>
      <c r="AC732" s="12"/>
      <c r="AD732" s="3">
        <f t="shared" si="105"/>
        <v>148.09550000000002</v>
      </c>
      <c r="AE732" s="7">
        <v>44546</v>
      </c>
      <c r="AF732">
        <v>66.5</v>
      </c>
      <c r="AG732" s="12"/>
      <c r="AH732" s="3">
        <f t="shared" si="106"/>
        <v>107.39749999999999</v>
      </c>
    </row>
    <row r="733" spans="2:34" x14ac:dyDescent="0.35">
      <c r="B733">
        <f t="shared" si="107"/>
        <v>2021</v>
      </c>
      <c r="C733" s="7">
        <v>44333</v>
      </c>
      <c r="D733">
        <v>30.6</v>
      </c>
      <c r="E733" s="12">
        <v>0.15</v>
      </c>
      <c r="F733" s="3">
        <f t="shared" si="99"/>
        <v>46.414699999999996</v>
      </c>
      <c r="G733" s="7">
        <v>44364</v>
      </c>
      <c r="H733">
        <v>7.82</v>
      </c>
      <c r="I733" s="12">
        <v>0</v>
      </c>
      <c r="J733" s="3">
        <f t="shared" si="100"/>
        <v>-8.2226599999999994</v>
      </c>
      <c r="K733" s="7">
        <v>44394</v>
      </c>
      <c r="L733">
        <v>23.7</v>
      </c>
      <c r="M733" s="12">
        <v>0</v>
      </c>
      <c r="N733" s="3">
        <f t="shared" si="101"/>
        <v>13.2669</v>
      </c>
      <c r="O733" s="7">
        <v>44425</v>
      </c>
      <c r="P733">
        <v>8.83</v>
      </c>
      <c r="Q733" s="12">
        <v>0</v>
      </c>
      <c r="R733" s="3">
        <f t="shared" si="102"/>
        <v>-5.3212900000000012</v>
      </c>
      <c r="S733" s="7">
        <v>44456</v>
      </c>
      <c r="T733">
        <v>22.9</v>
      </c>
      <c r="U733" s="12">
        <v>0</v>
      </c>
      <c r="V733" s="3">
        <f t="shared" si="103"/>
        <v>20.077300000000001</v>
      </c>
      <c r="W733" s="7">
        <v>44486</v>
      </c>
      <c r="X733">
        <v>54.3</v>
      </c>
      <c r="Y733" s="12">
        <v>1.2</v>
      </c>
      <c r="Z733" s="3">
        <f t="shared" si="104"/>
        <v>237.95909999999998</v>
      </c>
      <c r="AA733" s="7">
        <v>44517</v>
      </c>
      <c r="AB733">
        <v>73.599999999999994</v>
      </c>
      <c r="AC733" s="12"/>
      <c r="AD733" s="3">
        <f t="shared" si="105"/>
        <v>118.86399999999999</v>
      </c>
      <c r="AE733" s="7">
        <v>44547</v>
      </c>
      <c r="AF733">
        <v>69.8</v>
      </c>
      <c r="AG733" s="12"/>
      <c r="AH733" s="3">
        <f t="shared" si="106"/>
        <v>112.72699999999999</v>
      </c>
    </row>
    <row r="734" spans="2:34" x14ac:dyDescent="0.35">
      <c r="B734">
        <f t="shared" si="107"/>
        <v>2021</v>
      </c>
      <c r="C734" s="7">
        <v>44334</v>
      </c>
      <c r="D734">
        <v>28.6</v>
      </c>
      <c r="E734" s="12">
        <v>0.01</v>
      </c>
      <c r="F734" s="3">
        <f t="shared" si="99"/>
        <v>24.059700000000007</v>
      </c>
      <c r="G734" s="7">
        <v>44365</v>
      </c>
      <c r="H734">
        <v>7.87</v>
      </c>
      <c r="I734" s="12">
        <v>0</v>
      </c>
      <c r="J734" s="3">
        <f t="shared" si="100"/>
        <v>-8.1508099999999999</v>
      </c>
      <c r="K734" s="7">
        <v>44395</v>
      </c>
      <c r="L734">
        <v>22.3</v>
      </c>
      <c r="M734" s="12">
        <v>0.4</v>
      </c>
      <c r="N734" s="3">
        <f t="shared" si="101"/>
        <v>66.915099999999995</v>
      </c>
      <c r="O734" s="7">
        <v>44426</v>
      </c>
      <c r="P734">
        <v>7.96</v>
      </c>
      <c r="Q734" s="12">
        <v>0.04</v>
      </c>
      <c r="R734" s="3">
        <f t="shared" si="102"/>
        <v>-1.0054800000000013</v>
      </c>
      <c r="S734" s="7">
        <v>44457</v>
      </c>
      <c r="T734">
        <v>21.7</v>
      </c>
      <c r="U734" s="12">
        <v>0.01</v>
      </c>
      <c r="V734" s="3">
        <f t="shared" si="103"/>
        <v>19.744399999999999</v>
      </c>
      <c r="W734" s="7">
        <v>44487</v>
      </c>
      <c r="X734">
        <v>70.3</v>
      </c>
      <c r="Y734" s="12">
        <v>0</v>
      </c>
      <c r="Z734" s="3">
        <f t="shared" si="104"/>
        <v>93.971100000000007</v>
      </c>
      <c r="AA734" s="7">
        <v>44518</v>
      </c>
      <c r="AB734">
        <v>65.400000000000006</v>
      </c>
      <c r="AC734" s="12"/>
      <c r="AD734" s="3">
        <f t="shared" si="105"/>
        <v>105.62100000000001</v>
      </c>
      <c r="AE734" s="7">
        <v>44548</v>
      </c>
      <c r="AF734">
        <v>68.099999999999994</v>
      </c>
      <c r="AG734" s="12"/>
      <c r="AH734" s="3">
        <f t="shared" si="106"/>
        <v>109.9815</v>
      </c>
    </row>
    <row r="735" spans="2:34" x14ac:dyDescent="0.35">
      <c r="B735">
        <f t="shared" si="107"/>
        <v>2021</v>
      </c>
      <c r="C735" s="7">
        <v>44335</v>
      </c>
      <c r="D735">
        <v>26.4</v>
      </c>
      <c r="E735" s="12">
        <v>0</v>
      </c>
      <c r="F735" s="3">
        <f t="shared" si="99"/>
        <v>19.506799999999998</v>
      </c>
      <c r="G735" s="7">
        <v>44366</v>
      </c>
      <c r="H735">
        <v>7.87</v>
      </c>
      <c r="I735" s="12">
        <v>0.05</v>
      </c>
      <c r="J735" s="3">
        <f t="shared" si="100"/>
        <v>-1.1933100000000003</v>
      </c>
      <c r="K735" s="7">
        <v>44396</v>
      </c>
      <c r="L735">
        <v>23.8</v>
      </c>
      <c r="M735" s="12">
        <v>0</v>
      </c>
      <c r="N735" s="3">
        <f t="shared" si="101"/>
        <v>13.410600000000002</v>
      </c>
      <c r="O735" s="7">
        <v>44427</v>
      </c>
      <c r="P735">
        <v>8.07</v>
      </c>
      <c r="Q735" s="12">
        <v>0</v>
      </c>
      <c r="R735" s="3">
        <f t="shared" si="102"/>
        <v>-6.4134100000000007</v>
      </c>
      <c r="S735" s="7">
        <v>44458</v>
      </c>
      <c r="T735">
        <v>21.4</v>
      </c>
      <c r="U735" s="12">
        <v>0.53</v>
      </c>
      <c r="V735" s="3">
        <f t="shared" si="103"/>
        <v>91.671300000000002</v>
      </c>
      <c r="W735" s="7">
        <v>44488</v>
      </c>
      <c r="X735">
        <v>64.8</v>
      </c>
      <c r="Y735" s="12">
        <v>0</v>
      </c>
      <c r="Z735" s="3">
        <f t="shared" si="104"/>
        <v>86.067599999999999</v>
      </c>
      <c r="AA735" s="7">
        <v>44519</v>
      </c>
      <c r="AB735">
        <v>71.599999999999994</v>
      </c>
      <c r="AC735" s="12"/>
      <c r="AD735" s="3">
        <f t="shared" si="105"/>
        <v>115.63399999999999</v>
      </c>
      <c r="AE735" s="7">
        <v>44549</v>
      </c>
      <c r="AF735">
        <v>64.3</v>
      </c>
      <c r="AG735" s="12"/>
      <c r="AH735" s="3">
        <f t="shared" si="106"/>
        <v>103.8445</v>
      </c>
    </row>
    <row r="736" spans="2:34" x14ac:dyDescent="0.35">
      <c r="B736">
        <f t="shared" si="107"/>
        <v>2021</v>
      </c>
      <c r="C736" s="7">
        <v>44336</v>
      </c>
      <c r="D736">
        <v>24</v>
      </c>
      <c r="E736" s="12">
        <v>0</v>
      </c>
      <c r="F736" s="3">
        <f t="shared" si="99"/>
        <v>16.058</v>
      </c>
      <c r="G736" s="7">
        <v>44367</v>
      </c>
      <c r="H736">
        <v>7.32</v>
      </c>
      <c r="I736" s="12">
        <v>0.04</v>
      </c>
      <c r="J736" s="3">
        <f t="shared" si="100"/>
        <v>-3.3751600000000002</v>
      </c>
      <c r="K736" s="7">
        <v>44397</v>
      </c>
      <c r="L736">
        <v>21.9</v>
      </c>
      <c r="M736" s="12">
        <v>0.21</v>
      </c>
      <c r="N736" s="3">
        <f t="shared" si="101"/>
        <v>39.901799999999994</v>
      </c>
      <c r="O736" s="7">
        <v>44428</v>
      </c>
      <c r="P736">
        <v>8.2200000000000006</v>
      </c>
      <c r="Q736" s="12">
        <v>0.18</v>
      </c>
      <c r="R736" s="3">
        <f t="shared" si="102"/>
        <v>18.849139999999998</v>
      </c>
      <c r="S736" s="7">
        <v>44459</v>
      </c>
      <c r="T736">
        <v>17.399999999999999</v>
      </c>
      <c r="U736" s="12">
        <v>0</v>
      </c>
      <c r="V736" s="3">
        <f t="shared" si="103"/>
        <v>12.173799999999998</v>
      </c>
      <c r="W736" s="7">
        <v>44489</v>
      </c>
      <c r="X736">
        <v>54.4</v>
      </c>
      <c r="Y736" s="12">
        <v>0</v>
      </c>
      <c r="Z736" s="3">
        <f t="shared" si="104"/>
        <v>71.122799999999998</v>
      </c>
      <c r="AA736" s="7">
        <v>44520</v>
      </c>
      <c r="AB736">
        <v>69.3</v>
      </c>
      <c r="AC736" s="12"/>
      <c r="AD736" s="3">
        <f t="shared" si="105"/>
        <v>111.9195</v>
      </c>
      <c r="AE736" s="7">
        <v>44550</v>
      </c>
      <c r="AF736">
        <v>57.4</v>
      </c>
      <c r="AG736" s="12"/>
      <c r="AH736" s="3">
        <f t="shared" si="106"/>
        <v>92.700999999999993</v>
      </c>
    </row>
    <row r="737" spans="2:34" x14ac:dyDescent="0.35">
      <c r="B737">
        <f t="shared" si="107"/>
        <v>2021</v>
      </c>
      <c r="C737" s="7">
        <v>44337</v>
      </c>
      <c r="D737">
        <v>22.5</v>
      </c>
      <c r="E737" s="12">
        <v>0</v>
      </c>
      <c r="F737" s="3">
        <f t="shared" si="99"/>
        <v>13.902500000000003</v>
      </c>
      <c r="G737" s="7">
        <v>44368</v>
      </c>
      <c r="H737">
        <v>7.07</v>
      </c>
      <c r="I737" s="12">
        <v>0</v>
      </c>
      <c r="J737" s="3">
        <f t="shared" si="100"/>
        <v>-9.3004099999999994</v>
      </c>
      <c r="K737" s="7">
        <v>44398</v>
      </c>
      <c r="L737">
        <v>19.8</v>
      </c>
      <c r="M737" s="12">
        <v>0.01</v>
      </c>
      <c r="N737" s="3">
        <f t="shared" si="101"/>
        <v>9.0541000000000054</v>
      </c>
      <c r="O737" s="7">
        <v>44429</v>
      </c>
      <c r="P737">
        <v>7.74</v>
      </c>
      <c r="Q737" s="12">
        <v>0</v>
      </c>
      <c r="R737" s="3">
        <f t="shared" si="102"/>
        <v>-6.8876200000000001</v>
      </c>
      <c r="S737" s="7">
        <v>44460</v>
      </c>
      <c r="T737">
        <v>15.2</v>
      </c>
      <c r="U737" s="12">
        <v>0</v>
      </c>
      <c r="V737" s="3">
        <f t="shared" si="103"/>
        <v>9.0124000000000013</v>
      </c>
      <c r="W737" s="7">
        <v>44490</v>
      </c>
      <c r="X737">
        <v>45.6</v>
      </c>
      <c r="Y737" s="12">
        <v>0.01</v>
      </c>
      <c r="Z737" s="3">
        <f t="shared" si="104"/>
        <v>59.868700000000011</v>
      </c>
      <c r="AA737" s="7">
        <v>44521</v>
      </c>
      <c r="AB737">
        <v>61.4</v>
      </c>
      <c r="AC737" s="12"/>
      <c r="AD737" s="3">
        <f t="shared" si="105"/>
        <v>99.161000000000001</v>
      </c>
      <c r="AE737" s="7">
        <v>44551</v>
      </c>
      <c r="AF737">
        <v>53.5</v>
      </c>
      <c r="AG737" s="12"/>
      <c r="AH737" s="3">
        <f t="shared" si="106"/>
        <v>86.402500000000003</v>
      </c>
    </row>
    <row r="738" spans="2:34" x14ac:dyDescent="0.35">
      <c r="B738">
        <f t="shared" si="107"/>
        <v>2021</v>
      </c>
      <c r="C738" s="7">
        <v>44338</v>
      </c>
      <c r="D738">
        <v>22.2</v>
      </c>
      <c r="E738" s="12">
        <v>7.0000000000000007E-2</v>
      </c>
      <c r="F738" s="3">
        <f t="shared" si="99"/>
        <v>23.2119</v>
      </c>
      <c r="G738" s="7">
        <v>44369</v>
      </c>
      <c r="H738">
        <v>8.51</v>
      </c>
      <c r="I738" s="12">
        <v>0.4</v>
      </c>
      <c r="J738" s="3">
        <f t="shared" si="100"/>
        <v>48.428869999999996</v>
      </c>
      <c r="K738" s="7">
        <v>44399</v>
      </c>
      <c r="L738">
        <v>18.100000000000001</v>
      </c>
      <c r="M738" s="12">
        <v>0.22</v>
      </c>
      <c r="N738" s="3">
        <f t="shared" si="101"/>
        <v>35.832700000000003</v>
      </c>
      <c r="O738" s="7">
        <v>44430</v>
      </c>
      <c r="P738">
        <v>7.33</v>
      </c>
      <c r="Q738" s="12">
        <v>0</v>
      </c>
      <c r="R738" s="3">
        <f t="shared" si="102"/>
        <v>-7.4767900000000012</v>
      </c>
      <c r="S738" s="7">
        <v>44461</v>
      </c>
      <c r="T738">
        <v>14.6</v>
      </c>
      <c r="U738" s="12">
        <v>0</v>
      </c>
      <c r="V738" s="3">
        <f t="shared" si="103"/>
        <v>8.1501999999999999</v>
      </c>
      <c r="W738" s="7">
        <v>44491</v>
      </c>
      <c r="X738">
        <v>38</v>
      </c>
      <c r="Y738" s="12">
        <v>0.02</v>
      </c>
      <c r="Z738" s="3">
        <f t="shared" si="104"/>
        <v>50.339000000000006</v>
      </c>
      <c r="AA738" s="7">
        <v>44522</v>
      </c>
      <c r="AB738">
        <v>110</v>
      </c>
      <c r="AC738" s="12"/>
      <c r="AD738" s="3">
        <f t="shared" si="105"/>
        <v>177.65</v>
      </c>
      <c r="AE738" s="7">
        <v>44552</v>
      </c>
      <c r="AF738">
        <v>60.9</v>
      </c>
      <c r="AG738" s="12"/>
      <c r="AH738" s="3">
        <f t="shared" si="106"/>
        <v>98.353499999999997</v>
      </c>
    </row>
    <row r="739" spans="2:34" x14ac:dyDescent="0.35">
      <c r="B739">
        <f t="shared" si="107"/>
        <v>2021</v>
      </c>
      <c r="C739" s="7">
        <v>44339</v>
      </c>
      <c r="D739">
        <v>22.5</v>
      </c>
      <c r="E739" s="12">
        <v>0</v>
      </c>
      <c r="F739" s="3">
        <f t="shared" si="99"/>
        <v>13.902500000000003</v>
      </c>
      <c r="G739" s="7">
        <v>44370</v>
      </c>
      <c r="H739">
        <v>10.1</v>
      </c>
      <c r="I739" s="12">
        <v>0.76</v>
      </c>
      <c r="J739" s="3">
        <f t="shared" si="100"/>
        <v>100.80770000000001</v>
      </c>
      <c r="K739" s="7">
        <v>44400</v>
      </c>
      <c r="L739">
        <v>15.1</v>
      </c>
      <c r="M739" s="12">
        <v>0.04</v>
      </c>
      <c r="N739" s="3">
        <f t="shared" si="101"/>
        <v>6.4746999999999995</v>
      </c>
      <c r="O739" s="7">
        <v>44431</v>
      </c>
      <c r="P739">
        <v>7.8</v>
      </c>
      <c r="Q739" s="12">
        <v>0.17</v>
      </c>
      <c r="R739" s="3">
        <f t="shared" si="102"/>
        <v>16.854100000000003</v>
      </c>
      <c r="S739" s="7">
        <v>44462</v>
      </c>
      <c r="T739">
        <v>13.9</v>
      </c>
      <c r="U739" s="12">
        <v>0</v>
      </c>
      <c r="V739" s="3">
        <f t="shared" si="103"/>
        <v>7.1442999999999994</v>
      </c>
      <c r="W739" s="7">
        <v>44492</v>
      </c>
      <c r="X739">
        <v>32.5</v>
      </c>
      <c r="Y739" s="12">
        <v>0</v>
      </c>
      <c r="Z739" s="3">
        <f t="shared" si="104"/>
        <v>39.652500000000003</v>
      </c>
      <c r="AA739" s="7">
        <v>44523</v>
      </c>
      <c r="AB739">
        <v>157</v>
      </c>
      <c r="AC739" s="12"/>
      <c r="AD739" s="3">
        <f t="shared" si="105"/>
        <v>253.55500000000001</v>
      </c>
      <c r="AE739" s="7">
        <v>44553</v>
      </c>
      <c r="AF739">
        <v>81.2</v>
      </c>
      <c r="AG739" s="12"/>
      <c r="AH739" s="3">
        <f t="shared" si="106"/>
        <v>131.13800000000001</v>
      </c>
    </row>
    <row r="740" spans="2:34" x14ac:dyDescent="0.35">
      <c r="B740">
        <f t="shared" si="107"/>
        <v>2021</v>
      </c>
      <c r="C740" s="7">
        <v>44340</v>
      </c>
      <c r="D740">
        <v>20.5</v>
      </c>
      <c r="E740" s="12">
        <v>0.14000000000000001</v>
      </c>
      <c r="F740" s="3">
        <f t="shared" si="99"/>
        <v>30.509500000000003</v>
      </c>
      <c r="G740" s="7">
        <v>44371</v>
      </c>
      <c r="H740">
        <v>8.6199999999999992</v>
      </c>
      <c r="I740" s="12">
        <v>0</v>
      </c>
      <c r="J740" s="3">
        <f t="shared" si="100"/>
        <v>-7.0730600000000017</v>
      </c>
      <c r="K740" s="7">
        <v>44401</v>
      </c>
      <c r="L740">
        <v>12.6</v>
      </c>
      <c r="M740" s="12">
        <v>0</v>
      </c>
      <c r="N740" s="3">
        <f t="shared" si="101"/>
        <v>-2.683799999999998</v>
      </c>
      <c r="O740" s="7">
        <v>44432</v>
      </c>
      <c r="P740">
        <v>8.41</v>
      </c>
      <c r="Q740" s="12">
        <v>0.94</v>
      </c>
      <c r="R740" s="3">
        <f t="shared" si="102"/>
        <v>124.87616999999999</v>
      </c>
      <c r="S740" s="7">
        <v>44463</v>
      </c>
      <c r="T740">
        <v>13.1</v>
      </c>
      <c r="U740" s="12">
        <v>0.06</v>
      </c>
      <c r="V740" s="3">
        <f t="shared" si="103"/>
        <v>14.3437</v>
      </c>
      <c r="W740" s="7">
        <v>44493</v>
      </c>
      <c r="X740">
        <v>28.1</v>
      </c>
      <c r="Y740" s="12">
        <v>0</v>
      </c>
      <c r="Z740" s="3">
        <f t="shared" si="104"/>
        <v>33.32970000000001</v>
      </c>
      <c r="AA740" s="7">
        <v>44524</v>
      </c>
      <c r="AB740">
        <v>143</v>
      </c>
      <c r="AC740" s="12"/>
      <c r="AD740" s="3">
        <f t="shared" si="105"/>
        <v>230.94499999999999</v>
      </c>
      <c r="AE740" s="7">
        <v>44554</v>
      </c>
      <c r="AF740">
        <v>83.6</v>
      </c>
      <c r="AG740" s="12"/>
      <c r="AH740" s="3">
        <f t="shared" si="106"/>
        <v>135.01399999999998</v>
      </c>
    </row>
    <row r="741" spans="2:34" x14ac:dyDescent="0.35">
      <c r="B741">
        <f t="shared" si="107"/>
        <v>2021</v>
      </c>
      <c r="C741" s="7">
        <v>44341</v>
      </c>
      <c r="D741">
        <v>18.5</v>
      </c>
      <c r="E741" s="12">
        <v>0</v>
      </c>
      <c r="F741" s="3">
        <f t="shared" si="99"/>
        <v>8.1545000000000023</v>
      </c>
      <c r="G741" s="7">
        <v>44372</v>
      </c>
      <c r="H741">
        <v>8.34</v>
      </c>
      <c r="I741" s="12">
        <v>0.1</v>
      </c>
      <c r="J741" s="3">
        <f t="shared" si="100"/>
        <v>6.4395799999999994</v>
      </c>
      <c r="K741" s="7">
        <v>44402</v>
      </c>
      <c r="L741">
        <v>10.8</v>
      </c>
      <c r="M741" s="12">
        <v>0</v>
      </c>
      <c r="N741" s="3">
        <f t="shared" si="101"/>
        <v>-5.2703999999999969</v>
      </c>
      <c r="O741" s="7">
        <v>44433</v>
      </c>
      <c r="P741">
        <v>7.6</v>
      </c>
      <c r="Q741" s="12">
        <v>0</v>
      </c>
      <c r="R741" s="3">
        <f t="shared" si="102"/>
        <v>-7.0888000000000009</v>
      </c>
      <c r="S741" s="7">
        <v>44464</v>
      </c>
      <c r="T741">
        <v>14.8</v>
      </c>
      <c r="U741" s="12">
        <v>0.82</v>
      </c>
      <c r="V741" s="3">
        <f t="shared" si="103"/>
        <v>122.5406</v>
      </c>
      <c r="W741" s="7">
        <v>44494</v>
      </c>
      <c r="X741">
        <v>24.5</v>
      </c>
      <c r="Y741" s="12">
        <v>7.0000000000000007E-2</v>
      </c>
      <c r="Z741" s="3">
        <f t="shared" si="104"/>
        <v>37.896999999999998</v>
      </c>
      <c r="AA741" s="7">
        <v>44525</v>
      </c>
      <c r="AB741">
        <v>111</v>
      </c>
      <c r="AC741" s="12"/>
      <c r="AD741" s="3">
        <f t="shared" si="105"/>
        <v>179.26499999999999</v>
      </c>
      <c r="AE741" s="7">
        <v>44555</v>
      </c>
      <c r="AF741">
        <v>65.3</v>
      </c>
      <c r="AG741" s="12"/>
      <c r="AH741" s="3">
        <f t="shared" si="106"/>
        <v>105.45949999999999</v>
      </c>
    </row>
    <row r="742" spans="2:34" x14ac:dyDescent="0.35">
      <c r="B742">
        <f t="shared" si="107"/>
        <v>2021</v>
      </c>
      <c r="C742" s="7">
        <v>44342</v>
      </c>
      <c r="D742">
        <v>17.399999999999999</v>
      </c>
      <c r="E742" s="12">
        <v>0</v>
      </c>
      <c r="F742" s="3">
        <f t="shared" si="99"/>
        <v>6.5737999999999985</v>
      </c>
      <c r="G742" s="7">
        <v>44373</v>
      </c>
      <c r="H742">
        <v>9.0500000000000007</v>
      </c>
      <c r="I742" s="12">
        <v>0.01</v>
      </c>
      <c r="J742" s="3">
        <f t="shared" si="100"/>
        <v>-5.06365</v>
      </c>
      <c r="K742" s="7">
        <v>44403</v>
      </c>
      <c r="L742">
        <v>10</v>
      </c>
      <c r="M742" s="12">
        <v>0.12</v>
      </c>
      <c r="N742" s="3">
        <f t="shared" si="101"/>
        <v>10.278000000000002</v>
      </c>
      <c r="O742" s="7">
        <v>44434</v>
      </c>
      <c r="P742">
        <v>6.96</v>
      </c>
      <c r="Q742" s="12">
        <v>0</v>
      </c>
      <c r="R742" s="3">
        <f t="shared" si="102"/>
        <v>-8.0084800000000005</v>
      </c>
      <c r="S742" s="7">
        <v>44465</v>
      </c>
      <c r="T742">
        <v>35.799999999999997</v>
      </c>
      <c r="U742" s="12">
        <v>1.96</v>
      </c>
      <c r="V742" s="3">
        <f t="shared" si="103"/>
        <v>311.34859999999998</v>
      </c>
      <c r="W742" s="7">
        <v>44495</v>
      </c>
      <c r="X742">
        <v>22.9</v>
      </c>
      <c r="Y742" s="12">
        <v>0.02</v>
      </c>
      <c r="Z742" s="3">
        <f t="shared" si="104"/>
        <v>28.6403</v>
      </c>
      <c r="AA742" s="7">
        <v>44526</v>
      </c>
      <c r="AB742">
        <v>90.6</v>
      </c>
      <c r="AC742" s="12"/>
      <c r="AD742" s="3">
        <f t="shared" si="105"/>
        <v>146.31899999999999</v>
      </c>
      <c r="AE742" s="7">
        <v>44556</v>
      </c>
      <c r="AF742">
        <v>51.5</v>
      </c>
      <c r="AG742" s="12"/>
      <c r="AH742" s="3">
        <f t="shared" si="106"/>
        <v>83.172499999999999</v>
      </c>
    </row>
    <row r="743" spans="2:34" x14ac:dyDescent="0.35">
      <c r="B743">
        <f t="shared" si="107"/>
        <v>2021</v>
      </c>
      <c r="C743" s="7">
        <v>44343</v>
      </c>
      <c r="D743">
        <v>16.7</v>
      </c>
      <c r="E743" s="12">
        <v>0.01</v>
      </c>
      <c r="F743" s="3">
        <f t="shared" si="99"/>
        <v>6.9594000000000014</v>
      </c>
      <c r="G743" s="7">
        <v>44374</v>
      </c>
      <c r="H743">
        <v>8.93</v>
      </c>
      <c r="I743" s="12">
        <v>0</v>
      </c>
      <c r="J743" s="3">
        <f t="shared" si="100"/>
        <v>-6.6275900000000014</v>
      </c>
      <c r="K743" s="7">
        <v>44404</v>
      </c>
      <c r="L743">
        <v>9.4</v>
      </c>
      <c r="M743" s="12">
        <v>0</v>
      </c>
      <c r="N743" s="3">
        <f t="shared" si="101"/>
        <v>-7.2821999999999978</v>
      </c>
      <c r="O743" s="7">
        <v>44435</v>
      </c>
      <c r="P743">
        <v>6.36</v>
      </c>
      <c r="Q743" s="12">
        <v>0</v>
      </c>
      <c r="R743" s="3">
        <f t="shared" si="102"/>
        <v>-8.8706800000000001</v>
      </c>
      <c r="S743" s="7">
        <v>44466</v>
      </c>
      <c r="T743">
        <v>41.6</v>
      </c>
      <c r="U743" s="12">
        <v>0.16</v>
      </c>
      <c r="V743" s="3">
        <f t="shared" si="103"/>
        <v>69.213200000000001</v>
      </c>
      <c r="W743" s="7">
        <v>44496</v>
      </c>
      <c r="X743">
        <v>22.1</v>
      </c>
      <c r="Y743" s="12">
        <v>0.18</v>
      </c>
      <c r="Z743" s="3">
        <f t="shared" si="104"/>
        <v>49.7547</v>
      </c>
      <c r="AA743" s="7">
        <v>44527</v>
      </c>
      <c r="AB743">
        <v>89.5</v>
      </c>
      <c r="AC743" s="12"/>
      <c r="AD743" s="3">
        <f t="shared" si="105"/>
        <v>144.54249999999999</v>
      </c>
      <c r="AE743" s="7">
        <v>44557</v>
      </c>
      <c r="AF743">
        <v>45.4</v>
      </c>
      <c r="AG743" s="12"/>
      <c r="AH743" s="3">
        <f t="shared" si="106"/>
        <v>73.320999999999998</v>
      </c>
    </row>
    <row r="744" spans="2:34" x14ac:dyDescent="0.35">
      <c r="B744">
        <f t="shared" si="107"/>
        <v>2021</v>
      </c>
      <c r="C744" s="7">
        <v>44344</v>
      </c>
      <c r="D744">
        <v>15.3</v>
      </c>
      <c r="E744" s="12">
        <v>0</v>
      </c>
      <c r="F744" s="3">
        <f t="shared" si="99"/>
        <v>3.5561000000000007</v>
      </c>
      <c r="G744" s="7">
        <v>44375</v>
      </c>
      <c r="H744">
        <v>8.0299999999999994</v>
      </c>
      <c r="I744" s="12">
        <v>0.08</v>
      </c>
      <c r="J744" s="3">
        <f t="shared" si="100"/>
        <v>3.2111099999999979</v>
      </c>
      <c r="K744" s="7">
        <v>44405</v>
      </c>
      <c r="L744">
        <v>8.56</v>
      </c>
      <c r="M744" s="12">
        <v>0.01</v>
      </c>
      <c r="N744" s="3">
        <f t="shared" si="101"/>
        <v>-7.0977799999999975</v>
      </c>
      <c r="O744" s="7">
        <v>44436</v>
      </c>
      <c r="P744">
        <v>5.95</v>
      </c>
      <c r="Q744" s="12">
        <v>0</v>
      </c>
      <c r="R744" s="3">
        <f t="shared" si="102"/>
        <v>-9.4598500000000012</v>
      </c>
      <c r="S744" s="7">
        <v>44467</v>
      </c>
      <c r="T744">
        <v>35.299999999999997</v>
      </c>
      <c r="U744" s="12">
        <v>0.01</v>
      </c>
      <c r="V744" s="3">
        <f t="shared" si="103"/>
        <v>39.287599999999998</v>
      </c>
      <c r="W744" s="7">
        <v>44497</v>
      </c>
      <c r="X744">
        <v>20</v>
      </c>
      <c r="Y744" s="12">
        <v>0.01</v>
      </c>
      <c r="Z744" s="3">
        <f t="shared" si="104"/>
        <v>23.081500000000002</v>
      </c>
      <c r="AA744" s="7">
        <v>44528</v>
      </c>
      <c r="AB744">
        <v>78.8</v>
      </c>
      <c r="AC744" s="12"/>
      <c r="AD744" s="3">
        <f t="shared" si="105"/>
        <v>127.262</v>
      </c>
      <c r="AE744" s="7">
        <v>44558</v>
      </c>
      <c r="AF744">
        <v>41.5</v>
      </c>
      <c r="AG744" s="12"/>
      <c r="AH744" s="3">
        <f t="shared" si="106"/>
        <v>67.022499999999994</v>
      </c>
    </row>
    <row r="745" spans="2:34" x14ac:dyDescent="0.35">
      <c r="B745">
        <f t="shared" si="107"/>
        <v>2021</v>
      </c>
      <c r="C745" s="7">
        <v>44345</v>
      </c>
      <c r="D745">
        <v>14.2</v>
      </c>
      <c r="E745" s="12">
        <v>0</v>
      </c>
      <c r="F745" s="3">
        <f t="shared" si="99"/>
        <v>1.9754000000000005</v>
      </c>
      <c r="G745" s="7">
        <v>44376</v>
      </c>
      <c r="H745">
        <v>8.19</v>
      </c>
      <c r="I745" s="12">
        <v>0.36</v>
      </c>
      <c r="J745" s="3">
        <f t="shared" si="100"/>
        <v>42.403029999999994</v>
      </c>
      <c r="K745" s="7">
        <v>44406</v>
      </c>
      <c r="L745">
        <v>7.92</v>
      </c>
      <c r="M745" s="12">
        <v>0</v>
      </c>
      <c r="N745" s="3">
        <f t="shared" si="101"/>
        <v>-9.4089599999999987</v>
      </c>
      <c r="O745" s="7">
        <v>44437</v>
      </c>
      <c r="P745">
        <v>5.74</v>
      </c>
      <c r="Q745" s="12">
        <v>0</v>
      </c>
      <c r="R745" s="3">
        <f t="shared" si="102"/>
        <v>-9.7616200000000006</v>
      </c>
      <c r="S745" s="7">
        <v>44468</v>
      </c>
      <c r="T745">
        <v>32.299999999999997</v>
      </c>
      <c r="U745" s="12">
        <v>0</v>
      </c>
      <c r="V745" s="3">
        <f t="shared" si="103"/>
        <v>33.585099999999997</v>
      </c>
      <c r="W745" s="7">
        <v>44498</v>
      </c>
      <c r="X745">
        <v>18.399999999999999</v>
      </c>
      <c r="Y745" s="12">
        <v>0</v>
      </c>
      <c r="Z745" s="3">
        <f t="shared" si="104"/>
        <v>19.390799999999999</v>
      </c>
      <c r="AA745" s="7">
        <v>44529</v>
      </c>
      <c r="AB745">
        <v>69.2</v>
      </c>
      <c r="AC745" s="12"/>
      <c r="AD745" s="3">
        <f t="shared" si="105"/>
        <v>111.75800000000001</v>
      </c>
      <c r="AE745" s="7">
        <v>44559</v>
      </c>
      <c r="AF745">
        <v>39</v>
      </c>
      <c r="AG745" s="12"/>
      <c r="AH745" s="3">
        <f t="shared" si="106"/>
        <v>62.984999999999999</v>
      </c>
    </row>
    <row r="746" spans="2:34" x14ac:dyDescent="0.35">
      <c r="B746">
        <f t="shared" si="107"/>
        <v>2021</v>
      </c>
      <c r="C746" s="7">
        <v>44346</v>
      </c>
      <c r="D746">
        <v>13.5</v>
      </c>
      <c r="E746" s="12">
        <v>0</v>
      </c>
      <c r="F746" s="3">
        <f t="shared" si="99"/>
        <v>0.96950000000000003</v>
      </c>
      <c r="G746" s="7">
        <v>44377</v>
      </c>
      <c r="H746">
        <v>9.14</v>
      </c>
      <c r="I746" s="12">
        <v>0.15</v>
      </c>
      <c r="J746" s="3">
        <f t="shared" si="100"/>
        <v>14.546679999999999</v>
      </c>
      <c r="K746" s="7">
        <v>44407</v>
      </c>
      <c r="L746">
        <v>9.65</v>
      </c>
      <c r="M746" s="12">
        <v>0.61</v>
      </c>
      <c r="N746" s="3">
        <f t="shared" si="101"/>
        <v>77.958550000000002</v>
      </c>
      <c r="O746" s="7">
        <v>44438</v>
      </c>
      <c r="P746">
        <v>5.55</v>
      </c>
      <c r="Q746" s="12">
        <v>0.01</v>
      </c>
      <c r="R746" s="3">
        <f t="shared" si="102"/>
        <v>-8.6431500000000021</v>
      </c>
      <c r="S746" s="7">
        <v>44469</v>
      </c>
      <c r="T746">
        <v>35.200000000000003</v>
      </c>
      <c r="U746" s="12">
        <v>0.01</v>
      </c>
      <c r="V746" s="3">
        <f t="shared" si="103"/>
        <v>39.143900000000009</v>
      </c>
      <c r="W746" s="7">
        <v>44499</v>
      </c>
      <c r="X746">
        <v>17.399999999999999</v>
      </c>
      <c r="Y746" s="12">
        <v>0</v>
      </c>
      <c r="Z746" s="3">
        <f t="shared" si="104"/>
        <v>17.953799999999998</v>
      </c>
      <c r="AA746" s="7">
        <v>44530</v>
      </c>
      <c r="AB746">
        <v>61.2</v>
      </c>
      <c r="AC746" s="12"/>
      <c r="AD746" s="3">
        <f t="shared" si="105"/>
        <v>98.838000000000008</v>
      </c>
      <c r="AE746" s="7">
        <v>44560</v>
      </c>
      <c r="AF746">
        <v>37.200000000000003</v>
      </c>
      <c r="AG746" s="12"/>
      <c r="AH746" s="3">
        <f t="shared" si="106"/>
        <v>60.078000000000003</v>
      </c>
    </row>
    <row r="747" spans="2:34" x14ac:dyDescent="0.35">
      <c r="B747">
        <f t="shared" si="107"/>
        <v>2021</v>
      </c>
      <c r="C747" s="7">
        <v>44347</v>
      </c>
      <c r="D747">
        <v>26</v>
      </c>
      <c r="E747" s="12">
        <v>1.17</v>
      </c>
      <c r="F747" s="3">
        <f t="shared" si="99"/>
        <v>181.73750000000001</v>
      </c>
      <c r="G747" s="6"/>
      <c r="J747" s="3" t="str">
        <f t="shared" si="100"/>
        <v/>
      </c>
      <c r="K747" s="7">
        <v>44408</v>
      </c>
      <c r="L747">
        <v>9.4499999999999993</v>
      </c>
      <c r="M747" s="12">
        <v>0</v>
      </c>
      <c r="N747" s="3">
        <f t="shared" si="101"/>
        <v>-7.21035</v>
      </c>
      <c r="O747" s="7">
        <v>44439</v>
      </c>
      <c r="P747">
        <v>5.66</v>
      </c>
      <c r="Q747" s="12">
        <v>0</v>
      </c>
      <c r="R747" s="3">
        <f t="shared" si="102"/>
        <v>-9.8765800000000006</v>
      </c>
      <c r="S747" s="6"/>
      <c r="V747" s="3" t="str">
        <f t="shared" si="103"/>
        <v/>
      </c>
      <c r="W747" s="7">
        <v>44500</v>
      </c>
      <c r="X747">
        <v>46.6</v>
      </c>
      <c r="Y747" s="12">
        <v>2.78</v>
      </c>
      <c r="Z747" s="3">
        <f t="shared" si="104"/>
        <v>446.75119999999998</v>
      </c>
      <c r="AA747" s="6"/>
      <c r="AD747" s="3" t="str">
        <f t="shared" si="105"/>
        <v/>
      </c>
      <c r="AE747" s="7">
        <v>44561</v>
      </c>
      <c r="AF747">
        <v>36</v>
      </c>
      <c r="AG747" s="12"/>
      <c r="AH747" s="3">
        <f t="shared" si="106"/>
        <v>58.14</v>
      </c>
    </row>
    <row r="748" spans="2:34" x14ac:dyDescent="0.35">
      <c r="B748">
        <f t="shared" si="107"/>
        <v>2022</v>
      </c>
      <c r="C748" s="7">
        <v>44682</v>
      </c>
      <c r="D748">
        <v>112</v>
      </c>
      <c r="E748" s="12">
        <v>0</v>
      </c>
      <c r="F748" s="3">
        <f t="shared" si="99"/>
        <v>142.51400000000001</v>
      </c>
      <c r="G748" s="7">
        <v>44713</v>
      </c>
      <c r="H748">
        <v>25.7</v>
      </c>
      <c r="I748" s="12">
        <v>0</v>
      </c>
      <c r="J748" s="3">
        <f t="shared" si="100"/>
        <v>17.4709</v>
      </c>
      <c r="K748" s="7">
        <v>44743</v>
      </c>
      <c r="L748">
        <v>8.33</v>
      </c>
      <c r="M748" s="12">
        <v>0</v>
      </c>
      <c r="N748" s="3">
        <f t="shared" si="101"/>
        <v>-8.8197899999999994</v>
      </c>
      <c r="O748" s="7">
        <v>44774</v>
      </c>
      <c r="P748">
        <v>6.67</v>
      </c>
      <c r="Q748" s="12">
        <v>0</v>
      </c>
      <c r="R748" s="3">
        <f t="shared" si="102"/>
        <v>-8.4252100000000016</v>
      </c>
      <c r="S748" s="7">
        <v>44805</v>
      </c>
      <c r="T748">
        <v>17.100000000000001</v>
      </c>
      <c r="U748" s="12">
        <v>0.03</v>
      </c>
      <c r="V748" s="3">
        <f t="shared" si="103"/>
        <v>15.917200000000005</v>
      </c>
      <c r="W748" s="7">
        <v>44835</v>
      </c>
      <c r="X748">
        <v>13.1</v>
      </c>
      <c r="Y748" s="12">
        <v>0</v>
      </c>
      <c r="Z748" s="3">
        <f t="shared" si="104"/>
        <v>11.774699999999999</v>
      </c>
      <c r="AA748" s="7">
        <v>44866</v>
      </c>
      <c r="AB748">
        <v>61.4</v>
      </c>
      <c r="AC748" s="12"/>
      <c r="AD748" s="3">
        <f t="shared" si="105"/>
        <v>99.161000000000001</v>
      </c>
      <c r="AE748" s="7">
        <v>44896</v>
      </c>
      <c r="AF748">
        <v>221</v>
      </c>
      <c r="AG748" s="12"/>
      <c r="AH748" s="3">
        <f t="shared" si="106"/>
        <v>356.91500000000002</v>
      </c>
    </row>
    <row r="749" spans="2:34" x14ac:dyDescent="0.35">
      <c r="B749">
        <f t="shared" si="107"/>
        <v>2022</v>
      </c>
      <c r="C749" s="7">
        <v>44683</v>
      </c>
      <c r="D749">
        <v>94.9</v>
      </c>
      <c r="E749" s="12">
        <v>0</v>
      </c>
      <c r="F749" s="3">
        <f t="shared" si="99"/>
        <v>117.94130000000001</v>
      </c>
      <c r="G749" s="7">
        <v>44714</v>
      </c>
      <c r="H749">
        <v>23.1</v>
      </c>
      <c r="I749" s="12">
        <v>0</v>
      </c>
      <c r="J749" s="3">
        <f t="shared" si="100"/>
        <v>13.734700000000004</v>
      </c>
      <c r="K749" s="7">
        <v>44744</v>
      </c>
      <c r="L749">
        <v>9.64</v>
      </c>
      <c r="M749" s="12">
        <v>0.68</v>
      </c>
      <c r="N749" s="3">
        <f t="shared" si="101"/>
        <v>87.684680000000014</v>
      </c>
      <c r="O749" s="7">
        <v>44775</v>
      </c>
      <c r="P749">
        <v>6.44</v>
      </c>
      <c r="Q749" s="12">
        <v>0</v>
      </c>
      <c r="R749" s="3">
        <f t="shared" si="102"/>
        <v>-8.7557200000000002</v>
      </c>
      <c r="S749" s="7">
        <v>44806</v>
      </c>
      <c r="T749">
        <v>13</v>
      </c>
      <c r="U749" s="12">
        <v>0</v>
      </c>
      <c r="V749" s="3">
        <f t="shared" si="103"/>
        <v>5.8510000000000009</v>
      </c>
      <c r="W749" s="7">
        <v>44836</v>
      </c>
      <c r="X749">
        <v>11.2</v>
      </c>
      <c r="Y749" s="12">
        <v>0</v>
      </c>
      <c r="Z749" s="3">
        <f t="shared" si="104"/>
        <v>9.0443999999999996</v>
      </c>
      <c r="AA749" s="7">
        <v>44867</v>
      </c>
      <c r="AB749">
        <v>52.1</v>
      </c>
      <c r="AC749" s="12"/>
      <c r="AD749" s="3">
        <f t="shared" si="105"/>
        <v>84.141500000000008</v>
      </c>
      <c r="AE749" s="7">
        <v>44897</v>
      </c>
      <c r="AF749">
        <v>243</v>
      </c>
      <c r="AG749" s="12"/>
      <c r="AH749" s="3">
        <f t="shared" si="106"/>
        <v>392.44499999999999</v>
      </c>
    </row>
    <row r="750" spans="2:34" x14ac:dyDescent="0.35">
      <c r="B750">
        <f t="shared" si="107"/>
        <v>2022</v>
      </c>
      <c r="C750" s="7">
        <v>44684</v>
      </c>
      <c r="D750">
        <v>80.900000000000006</v>
      </c>
      <c r="E750" s="12">
        <v>0</v>
      </c>
      <c r="F750" s="3">
        <f t="shared" si="99"/>
        <v>97.823300000000017</v>
      </c>
      <c r="G750" s="7">
        <v>44715</v>
      </c>
      <c r="H750">
        <v>20.9</v>
      </c>
      <c r="I750" s="12">
        <v>0.02</v>
      </c>
      <c r="J750" s="3">
        <f t="shared" si="100"/>
        <v>13.356299999999999</v>
      </c>
      <c r="K750" s="7">
        <v>44745</v>
      </c>
      <c r="L750">
        <v>9.66</v>
      </c>
      <c r="M750" s="12">
        <v>0.33</v>
      </c>
      <c r="N750" s="3">
        <f t="shared" si="101"/>
        <v>39.010919999999999</v>
      </c>
      <c r="O750" s="7">
        <v>44776</v>
      </c>
      <c r="P750">
        <v>6.25</v>
      </c>
      <c r="Q750" s="12">
        <v>0.08</v>
      </c>
      <c r="R750" s="3">
        <f t="shared" si="102"/>
        <v>2.1032499999999992</v>
      </c>
      <c r="S750" s="7">
        <v>44807</v>
      </c>
      <c r="T750">
        <v>10.5</v>
      </c>
      <c r="U750" s="12">
        <v>0</v>
      </c>
      <c r="V750" s="3">
        <f t="shared" si="103"/>
        <v>2.2584999999999997</v>
      </c>
      <c r="W750" s="7">
        <v>44837</v>
      </c>
      <c r="X750">
        <v>9.34</v>
      </c>
      <c r="Y750" s="12">
        <v>0</v>
      </c>
      <c r="Z750" s="3">
        <f t="shared" si="104"/>
        <v>6.3715800000000007</v>
      </c>
      <c r="AA750" s="7">
        <v>44868</v>
      </c>
      <c r="AB750">
        <v>43.8</v>
      </c>
      <c r="AC750" s="12"/>
      <c r="AD750" s="3">
        <f t="shared" si="105"/>
        <v>70.736999999999995</v>
      </c>
      <c r="AE750" s="7">
        <v>44898</v>
      </c>
      <c r="AF750">
        <v>212</v>
      </c>
      <c r="AG750" s="12"/>
      <c r="AH750" s="3">
        <f t="shared" si="106"/>
        <v>342.38</v>
      </c>
    </row>
    <row r="751" spans="2:34" x14ac:dyDescent="0.35">
      <c r="B751">
        <f t="shared" si="107"/>
        <v>2022</v>
      </c>
      <c r="C751" s="7">
        <v>44685</v>
      </c>
      <c r="D751">
        <v>73.5</v>
      </c>
      <c r="E751" s="12">
        <v>0.16</v>
      </c>
      <c r="F751" s="3">
        <f t="shared" si="99"/>
        <v>109.45350000000001</v>
      </c>
      <c r="G751" s="7">
        <v>44716</v>
      </c>
      <c r="H751">
        <v>19.399999999999999</v>
      </c>
      <c r="I751" s="12">
        <v>0</v>
      </c>
      <c r="J751" s="3">
        <f t="shared" si="100"/>
        <v>8.4177999999999997</v>
      </c>
      <c r="K751" s="7">
        <v>44746</v>
      </c>
      <c r="L751">
        <v>9.07</v>
      </c>
      <c r="M751" s="12">
        <v>0</v>
      </c>
      <c r="N751" s="3">
        <f t="shared" si="101"/>
        <v>-7.7564099999999989</v>
      </c>
      <c r="O751" s="7">
        <v>44777</v>
      </c>
      <c r="P751">
        <v>5.95</v>
      </c>
      <c r="Q751" s="12">
        <v>0</v>
      </c>
      <c r="R751" s="3">
        <f t="shared" si="102"/>
        <v>-9.4598500000000012</v>
      </c>
      <c r="S751" s="7">
        <v>44808</v>
      </c>
      <c r="T751">
        <v>8.42</v>
      </c>
      <c r="U751" s="12">
        <v>0</v>
      </c>
      <c r="V751" s="3">
        <f t="shared" si="103"/>
        <v>-0.730459999999999</v>
      </c>
      <c r="W751" s="7">
        <v>44838</v>
      </c>
      <c r="X751">
        <v>8.15</v>
      </c>
      <c r="Y751" s="12">
        <v>0</v>
      </c>
      <c r="Z751" s="3">
        <f t="shared" si="104"/>
        <v>4.661550000000001</v>
      </c>
      <c r="AA751" s="7">
        <v>44869</v>
      </c>
      <c r="AB751">
        <v>39</v>
      </c>
      <c r="AC751" s="12"/>
      <c r="AD751" s="3">
        <f t="shared" si="105"/>
        <v>62.984999999999999</v>
      </c>
      <c r="AE751" s="7">
        <v>44899</v>
      </c>
      <c r="AF751">
        <v>266</v>
      </c>
      <c r="AG751" s="12"/>
      <c r="AH751" s="3">
        <f t="shared" si="106"/>
        <v>429.59</v>
      </c>
    </row>
    <row r="752" spans="2:34" x14ac:dyDescent="0.35">
      <c r="B752">
        <f t="shared" si="107"/>
        <v>2022</v>
      </c>
      <c r="C752" s="7">
        <v>44686</v>
      </c>
      <c r="D752">
        <v>74.900000000000006</v>
      </c>
      <c r="E752" s="12">
        <v>0.21</v>
      </c>
      <c r="F752" s="3">
        <f t="shared" si="99"/>
        <v>118.4228</v>
      </c>
      <c r="G752" s="7">
        <v>44717</v>
      </c>
      <c r="H752">
        <v>18.399999999999999</v>
      </c>
      <c r="I752" s="12">
        <v>0.41</v>
      </c>
      <c r="J752" s="3">
        <f t="shared" si="100"/>
        <v>64.032299999999992</v>
      </c>
      <c r="K752" s="7">
        <v>44747</v>
      </c>
      <c r="L752">
        <v>8.7100000000000009</v>
      </c>
      <c r="M752" s="12">
        <v>0</v>
      </c>
      <c r="N752" s="3">
        <f t="shared" si="101"/>
        <v>-8.2737299999999969</v>
      </c>
      <c r="O752" s="7">
        <v>44778</v>
      </c>
      <c r="P752">
        <v>5.64</v>
      </c>
      <c r="Q752" s="12">
        <v>0</v>
      </c>
      <c r="R752" s="3">
        <f t="shared" si="102"/>
        <v>-9.9053200000000015</v>
      </c>
      <c r="S752" s="7">
        <v>44809</v>
      </c>
      <c r="T752">
        <v>8.49</v>
      </c>
      <c r="U752" s="12">
        <v>0.02</v>
      </c>
      <c r="V752" s="3">
        <f t="shared" si="103"/>
        <v>2.1531300000000013</v>
      </c>
      <c r="W752" s="7">
        <v>44839</v>
      </c>
      <c r="X752">
        <v>7.6</v>
      </c>
      <c r="Y752" s="12">
        <v>0</v>
      </c>
      <c r="Z752" s="3">
        <f t="shared" si="104"/>
        <v>3.8712000000000009</v>
      </c>
      <c r="AA752" s="7">
        <v>44870</v>
      </c>
      <c r="AB752">
        <v>36</v>
      </c>
      <c r="AC752" s="12"/>
      <c r="AD752" s="3">
        <f t="shared" si="105"/>
        <v>58.14</v>
      </c>
      <c r="AE752" s="7">
        <v>44900</v>
      </c>
      <c r="AF752">
        <v>240</v>
      </c>
      <c r="AG752" s="12"/>
      <c r="AH752" s="3">
        <f t="shared" si="106"/>
        <v>387.6</v>
      </c>
    </row>
    <row r="753" spans="2:34" x14ac:dyDescent="0.35">
      <c r="B753">
        <f t="shared" si="107"/>
        <v>2022</v>
      </c>
      <c r="C753" s="7">
        <v>44687</v>
      </c>
      <c r="D753">
        <v>67.3</v>
      </c>
      <c r="E753" s="12">
        <v>0</v>
      </c>
      <c r="F753" s="3">
        <f t="shared" si="99"/>
        <v>78.280100000000004</v>
      </c>
      <c r="G753" s="7">
        <v>44718</v>
      </c>
      <c r="H753">
        <v>17.100000000000001</v>
      </c>
      <c r="I753" s="12">
        <v>0.03</v>
      </c>
      <c r="J753" s="3">
        <f t="shared" si="100"/>
        <v>9.2872000000000039</v>
      </c>
      <c r="K753" s="7">
        <v>44748</v>
      </c>
      <c r="L753">
        <v>10.6</v>
      </c>
      <c r="M753" s="12">
        <v>0.27</v>
      </c>
      <c r="N753" s="3">
        <f t="shared" si="101"/>
        <v>32.012700000000002</v>
      </c>
      <c r="O753" s="7">
        <v>44779</v>
      </c>
      <c r="P753">
        <v>5.71</v>
      </c>
      <c r="Q753" s="12">
        <v>0</v>
      </c>
      <c r="R753" s="3">
        <f t="shared" si="102"/>
        <v>-9.8047300000000011</v>
      </c>
      <c r="S753" s="7">
        <v>44810</v>
      </c>
      <c r="T753">
        <v>11.3</v>
      </c>
      <c r="U753" s="12">
        <v>1.22</v>
      </c>
      <c r="V753" s="3">
        <f t="shared" si="103"/>
        <v>173.1711</v>
      </c>
      <c r="W753" s="7">
        <v>44840</v>
      </c>
      <c r="X753">
        <v>7.49</v>
      </c>
      <c r="Y753" s="12">
        <v>0.02</v>
      </c>
      <c r="Z753" s="3">
        <f t="shared" si="104"/>
        <v>6.4961300000000008</v>
      </c>
      <c r="AA753" s="7">
        <v>44871</v>
      </c>
      <c r="AB753">
        <v>33.700000000000003</v>
      </c>
      <c r="AC753" s="12"/>
      <c r="AD753" s="3">
        <f t="shared" si="105"/>
        <v>54.425500000000007</v>
      </c>
      <c r="AE753" s="7">
        <v>44901</v>
      </c>
      <c r="AF753">
        <v>189</v>
      </c>
      <c r="AG753" s="12"/>
      <c r="AH753" s="3">
        <f t="shared" si="106"/>
        <v>305.23500000000001</v>
      </c>
    </row>
    <row r="754" spans="2:34" x14ac:dyDescent="0.35">
      <c r="B754">
        <f t="shared" si="107"/>
        <v>2022</v>
      </c>
      <c r="C754" s="7">
        <v>44688</v>
      </c>
      <c r="D754">
        <v>60</v>
      </c>
      <c r="E754" s="12">
        <v>0</v>
      </c>
      <c r="F754" s="3">
        <f t="shared" si="99"/>
        <v>67.789999999999992</v>
      </c>
      <c r="G754" s="7">
        <v>44719</v>
      </c>
      <c r="H754">
        <v>15</v>
      </c>
      <c r="I754" s="12">
        <v>0</v>
      </c>
      <c r="J754" s="3">
        <f t="shared" si="100"/>
        <v>2.0949999999999989</v>
      </c>
      <c r="K754" s="7">
        <v>44749</v>
      </c>
      <c r="L754">
        <v>8.9600000000000009</v>
      </c>
      <c r="M754" s="12">
        <v>0</v>
      </c>
      <c r="N754" s="3">
        <f t="shared" si="101"/>
        <v>-7.9144799999999975</v>
      </c>
      <c r="O754" s="7">
        <v>44780</v>
      </c>
      <c r="P754">
        <v>5.51</v>
      </c>
      <c r="Q754" s="12">
        <v>0</v>
      </c>
      <c r="R754" s="3">
        <f t="shared" si="102"/>
        <v>-10.092130000000001</v>
      </c>
      <c r="S754" s="7">
        <v>44811</v>
      </c>
      <c r="T754">
        <v>9.6999999999999993</v>
      </c>
      <c r="U754" s="12">
        <v>0</v>
      </c>
      <c r="V754" s="3">
        <f t="shared" si="103"/>
        <v>1.1089000000000002</v>
      </c>
      <c r="W754" s="7">
        <v>44841</v>
      </c>
      <c r="X754">
        <v>6.98</v>
      </c>
      <c r="Y754" s="12">
        <v>0</v>
      </c>
      <c r="Z754" s="3">
        <f t="shared" si="104"/>
        <v>2.9802600000000004</v>
      </c>
      <c r="AA754" s="7">
        <v>44872</v>
      </c>
      <c r="AB754">
        <v>32.799999999999997</v>
      </c>
      <c r="AC754" s="12"/>
      <c r="AD754" s="3">
        <f t="shared" si="105"/>
        <v>52.971999999999994</v>
      </c>
      <c r="AE754" s="7">
        <v>44902</v>
      </c>
      <c r="AF754">
        <v>161</v>
      </c>
      <c r="AG754" s="12"/>
      <c r="AH754" s="3">
        <f t="shared" si="106"/>
        <v>260.01499999999999</v>
      </c>
    </row>
    <row r="755" spans="2:34" x14ac:dyDescent="0.35">
      <c r="B755">
        <f t="shared" si="107"/>
        <v>2022</v>
      </c>
      <c r="C755" s="7">
        <v>44689</v>
      </c>
      <c r="D755">
        <v>54.5</v>
      </c>
      <c r="E755" s="12">
        <v>0</v>
      </c>
      <c r="F755" s="3">
        <f t="shared" si="99"/>
        <v>59.886500000000005</v>
      </c>
      <c r="G755" s="7">
        <v>44720</v>
      </c>
      <c r="H755">
        <v>17.3</v>
      </c>
      <c r="I755" s="12">
        <v>0.73</v>
      </c>
      <c r="J755" s="3">
        <f t="shared" si="100"/>
        <v>106.97959999999998</v>
      </c>
      <c r="K755" s="7">
        <v>44750</v>
      </c>
      <c r="L755">
        <v>8.5500000000000007</v>
      </c>
      <c r="M755" s="12">
        <v>7.0000000000000007E-2</v>
      </c>
      <c r="N755" s="3">
        <f t="shared" si="101"/>
        <v>1.236850000000004</v>
      </c>
      <c r="O755" s="7">
        <v>44781</v>
      </c>
      <c r="P755">
        <v>5.32</v>
      </c>
      <c r="Q755" s="12">
        <v>0</v>
      </c>
      <c r="R755" s="3">
        <f t="shared" si="102"/>
        <v>-10.365160000000001</v>
      </c>
      <c r="S755" s="7">
        <v>44812</v>
      </c>
      <c r="T755">
        <v>8.35</v>
      </c>
      <c r="U755" s="12">
        <v>0</v>
      </c>
      <c r="V755" s="3">
        <f t="shared" si="103"/>
        <v>-0.8310499999999994</v>
      </c>
      <c r="W755" s="7">
        <v>44842</v>
      </c>
      <c r="X755">
        <v>6.45</v>
      </c>
      <c r="Y755" s="12">
        <v>0</v>
      </c>
      <c r="Z755" s="3">
        <f t="shared" si="104"/>
        <v>2.2186500000000011</v>
      </c>
      <c r="AA755" s="7">
        <v>44873</v>
      </c>
      <c r="AB755">
        <v>30.8</v>
      </c>
      <c r="AC755" s="12"/>
      <c r="AD755" s="3">
        <f t="shared" si="105"/>
        <v>49.741999999999997</v>
      </c>
      <c r="AE755" s="7">
        <v>44903</v>
      </c>
      <c r="AF755">
        <v>259</v>
      </c>
      <c r="AG755" s="12"/>
      <c r="AH755" s="3">
        <f t="shared" si="106"/>
        <v>418.28500000000003</v>
      </c>
    </row>
    <row r="756" spans="2:34" x14ac:dyDescent="0.35">
      <c r="B756">
        <f t="shared" si="107"/>
        <v>2022</v>
      </c>
      <c r="C756" s="7">
        <v>44690</v>
      </c>
      <c r="D756">
        <v>49.5</v>
      </c>
      <c r="E756" s="12">
        <v>0</v>
      </c>
      <c r="F756" s="3">
        <f t="shared" si="99"/>
        <v>52.701500000000003</v>
      </c>
      <c r="G756" s="7">
        <v>44721</v>
      </c>
      <c r="H756">
        <v>23.2</v>
      </c>
      <c r="I756" s="12">
        <v>7.0000000000000007E-2</v>
      </c>
      <c r="J756" s="3">
        <f t="shared" si="100"/>
        <v>23.6189</v>
      </c>
      <c r="K756" s="7">
        <v>44751</v>
      </c>
      <c r="L756">
        <v>8.9700000000000006</v>
      </c>
      <c r="M756" s="12">
        <v>7.0000000000000007E-2</v>
      </c>
      <c r="N756" s="3">
        <f t="shared" si="101"/>
        <v>1.8403900000000029</v>
      </c>
      <c r="O756" s="7">
        <v>44782</v>
      </c>
      <c r="P756">
        <v>5.73</v>
      </c>
      <c r="Q756" s="12">
        <v>0.04</v>
      </c>
      <c r="R756" s="3">
        <f t="shared" si="102"/>
        <v>-4.2099900000000003</v>
      </c>
      <c r="S756" s="7">
        <v>44813</v>
      </c>
      <c r="T756">
        <v>7.42</v>
      </c>
      <c r="U756" s="12">
        <v>0</v>
      </c>
      <c r="V756" s="3">
        <f t="shared" si="103"/>
        <v>-2.1674600000000002</v>
      </c>
      <c r="W756" s="7">
        <v>44843</v>
      </c>
      <c r="X756">
        <v>6.02</v>
      </c>
      <c r="Y756" s="12">
        <v>0</v>
      </c>
      <c r="Z756" s="3">
        <f t="shared" si="104"/>
        <v>1.6007399999999992</v>
      </c>
      <c r="AA756" s="7">
        <v>44874</v>
      </c>
      <c r="AB756">
        <v>27.2</v>
      </c>
      <c r="AC756" s="12"/>
      <c r="AD756" s="3">
        <f t="shared" si="105"/>
        <v>43.927999999999997</v>
      </c>
      <c r="AE756" s="7">
        <v>44904</v>
      </c>
      <c r="AF756">
        <v>256</v>
      </c>
      <c r="AG756" s="12"/>
      <c r="AH756" s="3">
        <f t="shared" si="106"/>
        <v>413.44</v>
      </c>
    </row>
    <row r="757" spans="2:34" x14ac:dyDescent="0.35">
      <c r="B757">
        <f t="shared" si="107"/>
        <v>2022</v>
      </c>
      <c r="C757" s="7">
        <v>44691</v>
      </c>
      <c r="D757">
        <v>45.8</v>
      </c>
      <c r="E757" s="12">
        <v>0</v>
      </c>
      <c r="F757" s="3">
        <f t="shared" si="99"/>
        <v>47.384599999999999</v>
      </c>
      <c r="G757" s="7">
        <v>44722</v>
      </c>
      <c r="H757">
        <v>25.2</v>
      </c>
      <c r="I757" s="12">
        <v>0.28999999999999998</v>
      </c>
      <c r="J757" s="3">
        <f t="shared" si="100"/>
        <v>57.105899999999998</v>
      </c>
      <c r="K757" s="7">
        <v>44752</v>
      </c>
      <c r="L757">
        <v>8.58</v>
      </c>
      <c r="M757" s="12">
        <v>0</v>
      </c>
      <c r="N757" s="3">
        <f t="shared" si="101"/>
        <v>-8.4605399999999982</v>
      </c>
      <c r="O757" s="7">
        <v>44783</v>
      </c>
      <c r="P757">
        <v>5.45</v>
      </c>
      <c r="Q757" s="12">
        <v>0</v>
      </c>
      <c r="R757" s="3">
        <f t="shared" si="102"/>
        <v>-10.178350000000002</v>
      </c>
      <c r="S757" s="7">
        <v>44814</v>
      </c>
      <c r="T757">
        <v>7</v>
      </c>
      <c r="U757" s="12">
        <v>0</v>
      </c>
      <c r="V757" s="3">
        <f t="shared" si="103"/>
        <v>-2.770999999999999</v>
      </c>
      <c r="W757" s="7">
        <v>44844</v>
      </c>
      <c r="X757">
        <v>5.39</v>
      </c>
      <c r="Y757" s="12">
        <v>0</v>
      </c>
      <c r="Z757" s="3">
        <f t="shared" si="104"/>
        <v>0.69542999999999999</v>
      </c>
      <c r="AA757" s="7">
        <v>44875</v>
      </c>
      <c r="AB757">
        <v>25.6</v>
      </c>
      <c r="AC757" s="12"/>
      <c r="AD757" s="3">
        <f t="shared" si="105"/>
        <v>41.344000000000001</v>
      </c>
      <c r="AE757" s="7">
        <v>44905</v>
      </c>
      <c r="AF757">
        <v>202</v>
      </c>
      <c r="AG757" s="12"/>
      <c r="AH757" s="3">
        <f t="shared" si="106"/>
        <v>326.23</v>
      </c>
    </row>
    <row r="758" spans="2:34" x14ac:dyDescent="0.35">
      <c r="B758">
        <f t="shared" si="107"/>
        <v>2022</v>
      </c>
      <c r="C758" s="7">
        <v>44692</v>
      </c>
      <c r="D758">
        <v>42.5</v>
      </c>
      <c r="E758" s="12">
        <v>0</v>
      </c>
      <c r="F758" s="3">
        <f t="shared" si="99"/>
        <v>42.642500000000005</v>
      </c>
      <c r="G758" s="7">
        <v>44723</v>
      </c>
      <c r="H758">
        <v>21.9</v>
      </c>
      <c r="I758" s="12">
        <v>0</v>
      </c>
      <c r="J758" s="3">
        <f t="shared" si="100"/>
        <v>12.010299999999997</v>
      </c>
      <c r="K758" s="7">
        <v>44753</v>
      </c>
      <c r="L758">
        <v>8.2799999999999994</v>
      </c>
      <c r="M758" s="12">
        <v>0</v>
      </c>
      <c r="N758" s="3">
        <f t="shared" si="101"/>
        <v>-8.8916399999999989</v>
      </c>
      <c r="O758" s="7">
        <v>44784</v>
      </c>
      <c r="P758">
        <v>5.09</v>
      </c>
      <c r="Q758" s="12">
        <v>0</v>
      </c>
      <c r="R758" s="3">
        <f t="shared" si="102"/>
        <v>-10.695670000000002</v>
      </c>
      <c r="S758" s="7">
        <v>44815</v>
      </c>
      <c r="T758">
        <v>6.54</v>
      </c>
      <c r="U758" s="12">
        <v>0</v>
      </c>
      <c r="V758" s="3">
        <f t="shared" si="103"/>
        <v>-3.4320199999999996</v>
      </c>
      <c r="W758" s="7">
        <v>44845</v>
      </c>
      <c r="X758">
        <v>5.39</v>
      </c>
      <c r="Y758" s="12">
        <v>0</v>
      </c>
      <c r="Z758" s="3">
        <f t="shared" si="104"/>
        <v>0.69542999999999999</v>
      </c>
      <c r="AA758" s="7">
        <v>44876</v>
      </c>
      <c r="AB758">
        <v>24.9</v>
      </c>
      <c r="AC758" s="12"/>
      <c r="AD758" s="3">
        <f t="shared" si="105"/>
        <v>40.213499999999996</v>
      </c>
      <c r="AE758" s="7">
        <v>44906</v>
      </c>
      <c r="AF758">
        <v>148</v>
      </c>
      <c r="AG758" s="12"/>
      <c r="AH758" s="3">
        <f t="shared" si="106"/>
        <v>239.02</v>
      </c>
    </row>
    <row r="759" spans="2:34" x14ac:dyDescent="0.35">
      <c r="B759">
        <f t="shared" si="107"/>
        <v>2022</v>
      </c>
      <c r="C759" s="7">
        <v>44693</v>
      </c>
      <c r="D759">
        <v>39.6</v>
      </c>
      <c r="E759" s="12">
        <v>0</v>
      </c>
      <c r="F759" s="3">
        <f t="shared" si="99"/>
        <v>38.475200000000008</v>
      </c>
      <c r="G759" s="7">
        <v>44724</v>
      </c>
      <c r="H759">
        <v>19</v>
      </c>
      <c r="I759" s="12">
        <v>0</v>
      </c>
      <c r="J759" s="3">
        <f t="shared" si="100"/>
        <v>7.843</v>
      </c>
      <c r="K759" s="7">
        <v>44754</v>
      </c>
      <c r="L759">
        <v>8.08</v>
      </c>
      <c r="M759" s="12">
        <v>0</v>
      </c>
      <c r="N759" s="3">
        <f t="shared" si="101"/>
        <v>-9.1790399999999988</v>
      </c>
      <c r="O759" s="7">
        <v>44785</v>
      </c>
      <c r="P759">
        <v>4.92</v>
      </c>
      <c r="Q759" s="12">
        <v>0</v>
      </c>
      <c r="R759" s="3">
        <f t="shared" si="102"/>
        <v>-10.939960000000001</v>
      </c>
      <c r="S759" s="7">
        <v>44816</v>
      </c>
      <c r="T759">
        <v>6.48</v>
      </c>
      <c r="U759" s="12">
        <v>0</v>
      </c>
      <c r="V759" s="3">
        <f t="shared" si="103"/>
        <v>-3.5182399999999987</v>
      </c>
      <c r="W759" s="7">
        <v>44846</v>
      </c>
      <c r="X759">
        <v>5.55</v>
      </c>
      <c r="Y759" s="12">
        <v>0</v>
      </c>
      <c r="Z759" s="3">
        <f t="shared" si="104"/>
        <v>0.92534999999999989</v>
      </c>
      <c r="AA759" s="7">
        <v>44877</v>
      </c>
      <c r="AB759">
        <v>96.2</v>
      </c>
      <c r="AC759" s="12"/>
      <c r="AD759" s="3">
        <f t="shared" si="105"/>
        <v>155.363</v>
      </c>
      <c r="AE759" s="7">
        <v>44907</v>
      </c>
      <c r="AF759">
        <v>111</v>
      </c>
      <c r="AG759" s="12"/>
      <c r="AH759" s="3">
        <f t="shared" si="106"/>
        <v>179.26499999999999</v>
      </c>
    </row>
    <row r="760" spans="2:34" x14ac:dyDescent="0.35">
      <c r="B760">
        <f t="shared" si="107"/>
        <v>2022</v>
      </c>
      <c r="C760" s="7">
        <v>44694</v>
      </c>
      <c r="D760">
        <v>36.9</v>
      </c>
      <c r="E760" s="12">
        <v>0</v>
      </c>
      <c r="F760" s="3">
        <f t="shared" si="99"/>
        <v>34.595300000000002</v>
      </c>
      <c r="G760" s="7">
        <v>44725</v>
      </c>
      <c r="H760">
        <v>20.3</v>
      </c>
      <c r="I760" s="12">
        <v>0.31</v>
      </c>
      <c r="J760" s="3">
        <f t="shared" si="100"/>
        <v>52.8476</v>
      </c>
      <c r="K760" s="7">
        <v>44755</v>
      </c>
      <c r="L760">
        <v>7.75</v>
      </c>
      <c r="M760" s="12">
        <v>0</v>
      </c>
      <c r="N760" s="3">
        <f t="shared" si="101"/>
        <v>-9.6532499999999981</v>
      </c>
      <c r="O760" s="7">
        <v>44786</v>
      </c>
      <c r="P760">
        <v>4.78</v>
      </c>
      <c r="Q760" s="12">
        <v>0</v>
      </c>
      <c r="R760" s="3">
        <f t="shared" si="102"/>
        <v>-11.14114</v>
      </c>
      <c r="S760" s="7">
        <v>44817</v>
      </c>
      <c r="T760">
        <v>6.2</v>
      </c>
      <c r="U760" s="12">
        <v>0</v>
      </c>
      <c r="V760" s="3">
        <f t="shared" si="103"/>
        <v>-3.9206000000000003</v>
      </c>
      <c r="W760" s="7">
        <v>44847</v>
      </c>
      <c r="X760">
        <v>5.7</v>
      </c>
      <c r="Y760" s="12">
        <v>0</v>
      </c>
      <c r="Z760" s="3">
        <f t="shared" si="104"/>
        <v>1.1409000000000011</v>
      </c>
      <c r="AA760" s="7">
        <v>44878</v>
      </c>
      <c r="AB760">
        <v>114</v>
      </c>
      <c r="AC760" s="12"/>
      <c r="AD760" s="3">
        <f t="shared" si="105"/>
        <v>184.10999999999999</v>
      </c>
      <c r="AE760" s="7">
        <v>44908</v>
      </c>
      <c r="AF760">
        <v>88.5</v>
      </c>
      <c r="AG760" s="12"/>
      <c r="AH760" s="3">
        <f t="shared" si="106"/>
        <v>142.92750000000001</v>
      </c>
    </row>
    <row r="761" spans="2:34" x14ac:dyDescent="0.35">
      <c r="B761">
        <f t="shared" si="107"/>
        <v>2022</v>
      </c>
      <c r="C761" s="7">
        <v>44695</v>
      </c>
      <c r="D761">
        <v>35.5</v>
      </c>
      <c r="E761" s="12">
        <v>0</v>
      </c>
      <c r="F761" s="3">
        <f t="shared" si="99"/>
        <v>32.583500000000001</v>
      </c>
      <c r="G761" s="7">
        <v>44726</v>
      </c>
      <c r="H761">
        <v>21.4</v>
      </c>
      <c r="I761" s="12">
        <v>0.01</v>
      </c>
      <c r="J761" s="3">
        <f t="shared" si="100"/>
        <v>12.683299999999999</v>
      </c>
      <c r="K761" s="7">
        <v>44756</v>
      </c>
      <c r="L761">
        <v>8.3800000000000008</v>
      </c>
      <c r="M761" s="12">
        <v>0.01</v>
      </c>
      <c r="N761" s="3">
        <f t="shared" si="101"/>
        <v>-7.3564399999999983</v>
      </c>
      <c r="O761" s="7">
        <v>44787</v>
      </c>
      <c r="P761">
        <v>4.76</v>
      </c>
      <c r="Q761" s="12">
        <v>0</v>
      </c>
      <c r="R761" s="3">
        <f t="shared" si="102"/>
        <v>-11.169880000000003</v>
      </c>
      <c r="S761" s="7">
        <v>44818</v>
      </c>
      <c r="T761">
        <v>6.01</v>
      </c>
      <c r="U761" s="12">
        <v>0.04</v>
      </c>
      <c r="V761" s="3">
        <f t="shared" si="103"/>
        <v>1.3723699999999992</v>
      </c>
      <c r="W761" s="7">
        <v>44848</v>
      </c>
      <c r="X761">
        <v>8.16</v>
      </c>
      <c r="Y761" s="12">
        <v>0.31</v>
      </c>
      <c r="Z761" s="3">
        <f t="shared" si="104"/>
        <v>47.812419999999996</v>
      </c>
      <c r="AA761" s="7">
        <v>44879</v>
      </c>
      <c r="AB761">
        <v>144</v>
      </c>
      <c r="AC761" s="12"/>
      <c r="AD761" s="3">
        <f t="shared" si="105"/>
        <v>232.56</v>
      </c>
      <c r="AE761" s="7">
        <v>44909</v>
      </c>
      <c r="AF761">
        <v>83</v>
      </c>
      <c r="AG761" s="12"/>
      <c r="AH761" s="3">
        <f t="shared" si="106"/>
        <v>134.04499999999999</v>
      </c>
    </row>
    <row r="762" spans="2:34" x14ac:dyDescent="0.35">
      <c r="B762">
        <f t="shared" si="107"/>
        <v>2022</v>
      </c>
      <c r="C762" s="7">
        <v>44696</v>
      </c>
      <c r="D762">
        <v>33.799999999999997</v>
      </c>
      <c r="E762" s="12">
        <v>0.02</v>
      </c>
      <c r="F762" s="3">
        <f t="shared" si="99"/>
        <v>32.9236</v>
      </c>
      <c r="G762" s="7">
        <v>44727</v>
      </c>
      <c r="H762">
        <v>20.100000000000001</v>
      </c>
      <c r="I762" s="12">
        <v>0.02</v>
      </c>
      <c r="J762" s="3">
        <f t="shared" si="100"/>
        <v>12.206700000000003</v>
      </c>
      <c r="K762" s="7">
        <v>44757</v>
      </c>
      <c r="L762">
        <v>8.91</v>
      </c>
      <c r="M762" s="12">
        <v>0.18</v>
      </c>
      <c r="N762" s="3">
        <f t="shared" si="101"/>
        <v>17.060669999999998</v>
      </c>
      <c r="O762" s="7">
        <v>44788</v>
      </c>
      <c r="P762">
        <v>4.58</v>
      </c>
      <c r="Q762" s="12">
        <v>0</v>
      </c>
      <c r="R762" s="3">
        <f t="shared" si="102"/>
        <v>-11.428540000000002</v>
      </c>
      <c r="S762" s="7">
        <v>44819</v>
      </c>
      <c r="T762">
        <v>5.63</v>
      </c>
      <c r="U762" s="12">
        <v>0</v>
      </c>
      <c r="V762" s="3">
        <f t="shared" si="103"/>
        <v>-4.7396899999999995</v>
      </c>
      <c r="W762" s="7">
        <v>44849</v>
      </c>
      <c r="X762">
        <v>27.1</v>
      </c>
      <c r="Y762" s="12">
        <v>0.48</v>
      </c>
      <c r="Z762" s="3">
        <f t="shared" si="104"/>
        <v>98.684700000000007</v>
      </c>
      <c r="AA762" s="7">
        <v>44880</v>
      </c>
      <c r="AB762">
        <v>129</v>
      </c>
      <c r="AC762" s="12"/>
      <c r="AD762" s="3">
        <f t="shared" si="105"/>
        <v>208.33500000000001</v>
      </c>
      <c r="AE762" s="7">
        <v>44910</v>
      </c>
      <c r="AF762">
        <v>77.400000000000006</v>
      </c>
      <c r="AG762" s="12"/>
      <c r="AH762" s="3">
        <f t="shared" si="106"/>
        <v>125.001</v>
      </c>
    </row>
    <row r="763" spans="2:34" x14ac:dyDescent="0.35">
      <c r="B763">
        <f t="shared" si="107"/>
        <v>2022</v>
      </c>
      <c r="C763" s="7">
        <v>44697</v>
      </c>
      <c r="D763">
        <v>35.4</v>
      </c>
      <c r="E763" s="12">
        <v>0.26</v>
      </c>
      <c r="F763" s="3">
        <f t="shared" si="99"/>
        <v>68.618799999999993</v>
      </c>
      <c r="G763" s="7">
        <v>44728</v>
      </c>
      <c r="H763">
        <v>17.5</v>
      </c>
      <c r="I763" s="12">
        <v>0</v>
      </c>
      <c r="J763" s="3">
        <f t="shared" si="100"/>
        <v>5.6875</v>
      </c>
      <c r="K763" s="7">
        <v>44758</v>
      </c>
      <c r="L763">
        <v>8.25</v>
      </c>
      <c r="M763" s="12">
        <v>0</v>
      </c>
      <c r="N763" s="3">
        <f t="shared" si="101"/>
        <v>-8.9347499999999993</v>
      </c>
      <c r="O763" s="7">
        <v>44789</v>
      </c>
      <c r="P763">
        <v>4.45</v>
      </c>
      <c r="Q763" s="12">
        <v>0</v>
      </c>
      <c r="R763" s="3">
        <f t="shared" si="102"/>
        <v>-11.615350000000001</v>
      </c>
      <c r="S763" s="7">
        <v>44820</v>
      </c>
      <c r="T763">
        <v>5.36</v>
      </c>
      <c r="U763" s="12">
        <v>0</v>
      </c>
      <c r="V763" s="3">
        <f t="shared" si="103"/>
        <v>-5.1276799999999989</v>
      </c>
      <c r="W763" s="7">
        <v>44850</v>
      </c>
      <c r="X763">
        <v>25.6</v>
      </c>
      <c r="Y763" s="12">
        <v>1.24</v>
      </c>
      <c r="Z763" s="3">
        <f t="shared" si="104"/>
        <v>202.28319999999999</v>
      </c>
      <c r="AA763" s="7">
        <v>44881</v>
      </c>
      <c r="AB763">
        <v>112</v>
      </c>
      <c r="AC763" s="12"/>
      <c r="AD763" s="3">
        <f t="shared" si="105"/>
        <v>180.88</v>
      </c>
      <c r="AE763" s="7">
        <v>44911</v>
      </c>
      <c r="AF763">
        <v>71.599999999999994</v>
      </c>
      <c r="AG763" s="12"/>
      <c r="AH763" s="3">
        <f t="shared" si="106"/>
        <v>115.63399999999999</v>
      </c>
    </row>
    <row r="764" spans="2:34" x14ac:dyDescent="0.35">
      <c r="B764">
        <f t="shared" si="107"/>
        <v>2022</v>
      </c>
      <c r="C764" s="7">
        <v>44698</v>
      </c>
      <c r="D764">
        <v>49.9</v>
      </c>
      <c r="E764" s="12">
        <v>0.48</v>
      </c>
      <c r="F764" s="3">
        <f t="shared" si="99"/>
        <v>120.06829999999999</v>
      </c>
      <c r="G764" s="7">
        <v>44729</v>
      </c>
      <c r="H764">
        <v>16.399999999999999</v>
      </c>
      <c r="I764" s="12">
        <v>0.31</v>
      </c>
      <c r="J764" s="3">
        <f t="shared" si="100"/>
        <v>47.243299999999998</v>
      </c>
      <c r="K764" s="7">
        <v>44759</v>
      </c>
      <c r="L764">
        <v>7.81</v>
      </c>
      <c r="M764" s="12">
        <v>0</v>
      </c>
      <c r="N764" s="3">
        <f t="shared" si="101"/>
        <v>-9.567029999999999</v>
      </c>
      <c r="O764" s="7">
        <v>44790</v>
      </c>
      <c r="P764">
        <v>11.7</v>
      </c>
      <c r="Q764" s="12">
        <v>0.63</v>
      </c>
      <c r="R764" s="3">
        <f t="shared" si="102"/>
        <v>86.467399999999998</v>
      </c>
      <c r="S764" s="7">
        <v>44821</v>
      </c>
      <c r="T764">
        <v>5.07</v>
      </c>
      <c r="U764" s="12">
        <v>0</v>
      </c>
      <c r="V764" s="3">
        <f t="shared" si="103"/>
        <v>-5.5444099999999992</v>
      </c>
      <c r="W764" s="7">
        <v>44851</v>
      </c>
      <c r="X764">
        <v>21.1</v>
      </c>
      <c r="Y764" s="12">
        <v>0</v>
      </c>
      <c r="Z764" s="3">
        <f t="shared" si="104"/>
        <v>23.270700000000001</v>
      </c>
      <c r="AA764" s="7">
        <v>44882</v>
      </c>
      <c r="AB764">
        <v>110</v>
      </c>
      <c r="AC764" s="12"/>
      <c r="AD764" s="3">
        <f t="shared" si="105"/>
        <v>177.65</v>
      </c>
      <c r="AE764" s="7">
        <v>44912</v>
      </c>
      <c r="AF764">
        <v>76.599999999999994</v>
      </c>
      <c r="AG764" s="12"/>
      <c r="AH764" s="3">
        <f t="shared" si="106"/>
        <v>123.70899999999999</v>
      </c>
    </row>
    <row r="765" spans="2:34" x14ac:dyDescent="0.35">
      <c r="B765">
        <f t="shared" si="107"/>
        <v>2022</v>
      </c>
      <c r="C765" s="7">
        <v>44699</v>
      </c>
      <c r="D765">
        <v>49</v>
      </c>
      <c r="E765" s="12">
        <v>0</v>
      </c>
      <c r="F765" s="3">
        <f t="shared" si="99"/>
        <v>51.982999999999997</v>
      </c>
      <c r="G765" s="7">
        <v>44730</v>
      </c>
      <c r="H765">
        <v>15.9</v>
      </c>
      <c r="I765" s="12">
        <v>0.03</v>
      </c>
      <c r="J765" s="3">
        <f t="shared" si="100"/>
        <v>7.5628000000000011</v>
      </c>
      <c r="K765" s="7">
        <v>44760</v>
      </c>
      <c r="L765">
        <v>7.84</v>
      </c>
      <c r="M765" s="12">
        <v>0</v>
      </c>
      <c r="N765" s="3">
        <f t="shared" si="101"/>
        <v>-9.5239199999999986</v>
      </c>
      <c r="O765" s="7">
        <v>44791</v>
      </c>
      <c r="P765">
        <v>15</v>
      </c>
      <c r="Q765" s="12">
        <v>1.65</v>
      </c>
      <c r="R765" s="3">
        <f t="shared" si="102"/>
        <v>233.14249999999996</v>
      </c>
      <c r="S765" s="7">
        <v>44822</v>
      </c>
      <c r="T765">
        <v>5.63</v>
      </c>
      <c r="U765" s="12">
        <v>0</v>
      </c>
      <c r="V765" s="3">
        <f t="shared" si="103"/>
        <v>-4.7396899999999995</v>
      </c>
      <c r="W765" s="7">
        <v>44852</v>
      </c>
      <c r="X765">
        <v>27.1</v>
      </c>
      <c r="Y765" s="12">
        <v>0.37</v>
      </c>
      <c r="Z765" s="3">
        <f t="shared" si="104"/>
        <v>83.378200000000007</v>
      </c>
      <c r="AA765" s="7">
        <v>44883</v>
      </c>
      <c r="AB765">
        <v>93.7</v>
      </c>
      <c r="AC765" s="12"/>
      <c r="AD765" s="3">
        <f t="shared" si="105"/>
        <v>151.32550000000001</v>
      </c>
      <c r="AE765" s="7">
        <v>44913</v>
      </c>
      <c r="AF765">
        <v>85.3</v>
      </c>
      <c r="AG765" s="12"/>
      <c r="AH765" s="3">
        <f t="shared" si="106"/>
        <v>137.7595</v>
      </c>
    </row>
    <row r="766" spans="2:34" x14ac:dyDescent="0.35">
      <c r="B766">
        <f t="shared" si="107"/>
        <v>2022</v>
      </c>
      <c r="C766" s="7">
        <v>44700</v>
      </c>
      <c r="D766">
        <v>43.6</v>
      </c>
      <c r="E766" s="12">
        <v>0</v>
      </c>
      <c r="F766" s="3">
        <f t="shared" si="99"/>
        <v>44.223200000000006</v>
      </c>
      <c r="G766" s="7">
        <v>44731</v>
      </c>
      <c r="H766">
        <v>16.8</v>
      </c>
      <c r="I766" s="12">
        <v>0.08</v>
      </c>
      <c r="J766" s="3">
        <f t="shared" si="100"/>
        <v>15.813599999999999</v>
      </c>
      <c r="K766" s="7">
        <v>44761</v>
      </c>
      <c r="L766">
        <v>31.3</v>
      </c>
      <c r="M766" s="12">
        <v>2.74</v>
      </c>
      <c r="N766" s="3">
        <f t="shared" si="101"/>
        <v>405.45910000000003</v>
      </c>
      <c r="O766" s="7">
        <v>44792</v>
      </c>
      <c r="P766">
        <v>9.69</v>
      </c>
      <c r="Q766" s="12">
        <v>0.01</v>
      </c>
      <c r="R766" s="3">
        <f t="shared" si="102"/>
        <v>-2.6939700000000029</v>
      </c>
      <c r="S766" s="7">
        <v>44823</v>
      </c>
      <c r="T766">
        <v>6.39</v>
      </c>
      <c r="U766" s="12">
        <v>0.46</v>
      </c>
      <c r="V766" s="3">
        <f t="shared" si="103"/>
        <v>60.361429999999999</v>
      </c>
      <c r="W766" s="7">
        <v>44853</v>
      </c>
      <c r="X766">
        <v>118</v>
      </c>
      <c r="Y766" s="12">
        <v>2.0499999999999998</v>
      </c>
      <c r="Z766" s="3">
        <f t="shared" si="104"/>
        <v>447.7734999999999</v>
      </c>
      <c r="AA766" s="7">
        <v>44884</v>
      </c>
      <c r="AB766">
        <v>79.2</v>
      </c>
      <c r="AC766" s="12"/>
      <c r="AD766" s="3">
        <f t="shared" si="105"/>
        <v>127.908</v>
      </c>
      <c r="AE766" s="7">
        <v>44914</v>
      </c>
      <c r="AF766">
        <v>87.5</v>
      </c>
      <c r="AG766" s="12"/>
      <c r="AH766" s="3">
        <f t="shared" si="106"/>
        <v>141.3125</v>
      </c>
    </row>
    <row r="767" spans="2:34" x14ac:dyDescent="0.35">
      <c r="B767">
        <f t="shared" si="107"/>
        <v>2022</v>
      </c>
      <c r="C767" s="7">
        <v>44701</v>
      </c>
      <c r="D767">
        <v>41.5</v>
      </c>
      <c r="E767" s="12">
        <v>0.16</v>
      </c>
      <c r="F767" s="3">
        <f t="shared" si="99"/>
        <v>63.469499999999996</v>
      </c>
      <c r="G767" s="7">
        <v>44732</v>
      </c>
      <c r="H767">
        <v>18.399999999999999</v>
      </c>
      <c r="I767" s="12">
        <v>0.04</v>
      </c>
      <c r="J767" s="3">
        <f t="shared" si="100"/>
        <v>12.546799999999998</v>
      </c>
      <c r="K767" s="7">
        <v>44762</v>
      </c>
      <c r="L767">
        <v>21.2</v>
      </c>
      <c r="M767" s="12">
        <v>0</v>
      </c>
      <c r="N767" s="3">
        <f t="shared" si="101"/>
        <v>9.6744000000000021</v>
      </c>
      <c r="O767" s="7">
        <v>44793</v>
      </c>
      <c r="P767">
        <v>8.14</v>
      </c>
      <c r="Q767" s="12">
        <v>0</v>
      </c>
      <c r="R767" s="3">
        <f t="shared" si="102"/>
        <v>-6.3128200000000003</v>
      </c>
      <c r="S767" s="7">
        <v>44824</v>
      </c>
      <c r="T767">
        <v>22.1</v>
      </c>
      <c r="U767" s="12">
        <v>1.69</v>
      </c>
      <c r="V767" s="3">
        <f t="shared" si="103"/>
        <v>254.09120000000001</v>
      </c>
      <c r="W767" s="7">
        <v>44854</v>
      </c>
      <c r="X767">
        <v>133</v>
      </c>
      <c r="Y767" s="12">
        <v>0</v>
      </c>
      <c r="Z767" s="3">
        <f t="shared" si="104"/>
        <v>184.071</v>
      </c>
      <c r="AA767" s="7">
        <v>44885</v>
      </c>
      <c r="AB767">
        <v>69.5</v>
      </c>
      <c r="AC767" s="12"/>
      <c r="AD767" s="3">
        <f t="shared" si="105"/>
        <v>112.24249999999999</v>
      </c>
      <c r="AE767" s="7">
        <v>44915</v>
      </c>
      <c r="AF767">
        <v>81.900000000000006</v>
      </c>
      <c r="AG767" s="12"/>
      <c r="AH767" s="3">
        <f t="shared" si="106"/>
        <v>132.26850000000002</v>
      </c>
    </row>
    <row r="768" spans="2:34" x14ac:dyDescent="0.35">
      <c r="B768">
        <f t="shared" si="107"/>
        <v>2022</v>
      </c>
      <c r="C768" s="7">
        <v>44702</v>
      </c>
      <c r="D768">
        <v>37.700000000000003</v>
      </c>
      <c r="E768" s="12">
        <v>0.01</v>
      </c>
      <c r="F768" s="3">
        <f t="shared" si="99"/>
        <v>37.136400000000009</v>
      </c>
      <c r="G768" s="7">
        <v>44733</v>
      </c>
      <c r="H768">
        <v>16.399999999999999</v>
      </c>
      <c r="I768" s="12">
        <v>0</v>
      </c>
      <c r="J768" s="3">
        <f t="shared" si="100"/>
        <v>4.1067999999999998</v>
      </c>
      <c r="K768" s="7">
        <v>44763</v>
      </c>
      <c r="L768">
        <v>16.399999999999999</v>
      </c>
      <c r="M768" s="12">
        <v>0</v>
      </c>
      <c r="N768" s="3">
        <f t="shared" si="101"/>
        <v>2.7768000000000015</v>
      </c>
      <c r="O768" s="7">
        <v>44794</v>
      </c>
      <c r="P768">
        <v>7.23</v>
      </c>
      <c r="Q768" s="12">
        <v>0</v>
      </c>
      <c r="R768" s="3">
        <f t="shared" si="102"/>
        <v>-7.6204900000000002</v>
      </c>
      <c r="S768" s="7">
        <v>44825</v>
      </c>
      <c r="T768">
        <v>23.5</v>
      </c>
      <c r="U768" s="12">
        <v>0</v>
      </c>
      <c r="V768" s="3">
        <f t="shared" si="103"/>
        <v>20.939500000000002</v>
      </c>
      <c r="W768" s="7">
        <v>44855</v>
      </c>
      <c r="X768">
        <v>110</v>
      </c>
      <c r="Y768" s="12">
        <v>0</v>
      </c>
      <c r="Z768" s="3">
        <f t="shared" si="104"/>
        <v>151.01999999999998</v>
      </c>
      <c r="AA768" s="7">
        <v>44886</v>
      </c>
      <c r="AB768">
        <v>60</v>
      </c>
      <c r="AC768" s="12"/>
      <c r="AD768" s="3">
        <f t="shared" si="105"/>
        <v>96.9</v>
      </c>
      <c r="AE768" s="7">
        <v>44916</v>
      </c>
      <c r="AF768">
        <v>73.8</v>
      </c>
      <c r="AG768" s="12"/>
      <c r="AH768" s="3">
        <f t="shared" si="106"/>
        <v>119.187</v>
      </c>
    </row>
    <row r="769" spans="2:34" x14ac:dyDescent="0.35">
      <c r="B769">
        <f t="shared" si="107"/>
        <v>2022</v>
      </c>
      <c r="C769" s="7">
        <v>44703</v>
      </c>
      <c r="D769">
        <v>35.9</v>
      </c>
      <c r="E769" s="12">
        <v>0</v>
      </c>
      <c r="F769" s="3">
        <f t="shared" si="99"/>
        <v>33.158299999999997</v>
      </c>
      <c r="G769" s="7">
        <v>44734</v>
      </c>
      <c r="H769">
        <v>14.2</v>
      </c>
      <c r="I769" s="12">
        <v>0</v>
      </c>
      <c r="J769" s="3">
        <f t="shared" si="100"/>
        <v>0.94539999999999935</v>
      </c>
      <c r="K769" s="7">
        <v>44764</v>
      </c>
      <c r="L769">
        <v>14.1</v>
      </c>
      <c r="M769" s="12">
        <v>0</v>
      </c>
      <c r="N769" s="3">
        <f t="shared" si="101"/>
        <v>-0.52829999999999799</v>
      </c>
      <c r="O769" s="7">
        <v>44795</v>
      </c>
      <c r="P769">
        <v>6.72</v>
      </c>
      <c r="Q769" s="12">
        <v>0</v>
      </c>
      <c r="R769" s="3">
        <f t="shared" si="102"/>
        <v>-8.3533600000000021</v>
      </c>
      <c r="S769" s="7">
        <v>44826</v>
      </c>
      <c r="T769">
        <v>48.8</v>
      </c>
      <c r="U769" s="12">
        <v>1.24</v>
      </c>
      <c r="V769" s="3">
        <f t="shared" si="103"/>
        <v>229.84159999999997</v>
      </c>
      <c r="W769" s="7">
        <v>44856</v>
      </c>
      <c r="X769">
        <v>80.2</v>
      </c>
      <c r="Y769" s="12">
        <v>0</v>
      </c>
      <c r="Z769" s="3">
        <f t="shared" si="104"/>
        <v>108.19740000000002</v>
      </c>
      <c r="AA769" s="7">
        <v>44887</v>
      </c>
      <c r="AB769">
        <v>52.5</v>
      </c>
      <c r="AC769" s="12"/>
      <c r="AD769" s="3">
        <f t="shared" si="105"/>
        <v>84.787499999999994</v>
      </c>
      <c r="AE769" s="7">
        <v>44917</v>
      </c>
      <c r="AF769">
        <v>66.3</v>
      </c>
      <c r="AG769" s="12"/>
      <c r="AH769" s="3">
        <f t="shared" si="106"/>
        <v>107.0745</v>
      </c>
    </row>
    <row r="770" spans="2:34" x14ac:dyDescent="0.35">
      <c r="B770">
        <f t="shared" si="107"/>
        <v>2022</v>
      </c>
      <c r="C770" s="7">
        <v>44704</v>
      </c>
      <c r="D770">
        <v>34.9</v>
      </c>
      <c r="E770" s="12">
        <v>0.14000000000000001</v>
      </c>
      <c r="F770" s="3">
        <f t="shared" si="99"/>
        <v>51.202300000000001</v>
      </c>
      <c r="G770" s="7">
        <v>44735</v>
      </c>
      <c r="H770">
        <v>12.1</v>
      </c>
      <c r="I770" s="12">
        <v>0</v>
      </c>
      <c r="J770" s="3">
        <f t="shared" si="100"/>
        <v>-2.072300000000002</v>
      </c>
      <c r="K770" s="7">
        <v>44765</v>
      </c>
      <c r="L770">
        <v>12.2</v>
      </c>
      <c r="M770" s="12">
        <v>0</v>
      </c>
      <c r="N770" s="3">
        <f t="shared" si="101"/>
        <v>-3.2586000000000013</v>
      </c>
      <c r="O770" s="7">
        <v>44796</v>
      </c>
      <c r="P770">
        <v>13.3</v>
      </c>
      <c r="Q770" s="12">
        <v>0.7</v>
      </c>
      <c r="R770" s="3">
        <f t="shared" si="102"/>
        <v>98.507100000000008</v>
      </c>
      <c r="S770" s="7">
        <v>44827</v>
      </c>
      <c r="T770">
        <v>81.900000000000006</v>
      </c>
      <c r="U770" s="12">
        <v>1.27</v>
      </c>
      <c r="V770" s="3">
        <f t="shared" si="103"/>
        <v>281.58080000000001</v>
      </c>
      <c r="W770" s="7">
        <v>44857</v>
      </c>
      <c r="X770">
        <v>60.3</v>
      </c>
      <c r="Y770" s="12">
        <v>0</v>
      </c>
      <c r="Z770" s="3">
        <f t="shared" si="104"/>
        <v>79.601100000000002</v>
      </c>
      <c r="AA770" s="7">
        <v>44888</v>
      </c>
      <c r="AB770">
        <v>47.7</v>
      </c>
      <c r="AC770" s="12"/>
      <c r="AD770" s="3">
        <f t="shared" si="105"/>
        <v>77.035499999999999</v>
      </c>
      <c r="AE770" s="7">
        <v>44918</v>
      </c>
      <c r="AF770">
        <v>115</v>
      </c>
      <c r="AG770" s="12"/>
      <c r="AH770" s="3">
        <f t="shared" si="106"/>
        <v>185.72499999999999</v>
      </c>
    </row>
    <row r="771" spans="2:34" x14ac:dyDescent="0.35">
      <c r="B771">
        <f t="shared" si="107"/>
        <v>2022</v>
      </c>
      <c r="C771" s="7">
        <v>44705</v>
      </c>
      <c r="D771">
        <v>30.6</v>
      </c>
      <c r="E771" s="12">
        <v>0</v>
      </c>
      <c r="F771" s="3">
        <f t="shared" si="99"/>
        <v>25.542200000000001</v>
      </c>
      <c r="G771" s="7">
        <v>44736</v>
      </c>
      <c r="H771">
        <v>11.3</v>
      </c>
      <c r="I771" s="12">
        <v>0.03</v>
      </c>
      <c r="J771" s="3">
        <f t="shared" si="100"/>
        <v>0.95260000000000211</v>
      </c>
      <c r="K771" s="7">
        <v>44766</v>
      </c>
      <c r="L771">
        <v>10.7</v>
      </c>
      <c r="M771" s="12">
        <v>0</v>
      </c>
      <c r="N771" s="3">
        <f t="shared" si="101"/>
        <v>-5.4140999999999995</v>
      </c>
      <c r="O771" s="7">
        <v>44797</v>
      </c>
      <c r="P771">
        <v>10.4</v>
      </c>
      <c r="Q771" s="12">
        <v>0</v>
      </c>
      <c r="R771" s="3">
        <f t="shared" si="102"/>
        <v>-3.0652000000000008</v>
      </c>
      <c r="S771" s="7">
        <v>44828</v>
      </c>
      <c r="T771">
        <v>62.3</v>
      </c>
      <c r="U771" s="12">
        <v>0</v>
      </c>
      <c r="V771" s="3">
        <f t="shared" si="103"/>
        <v>76.695099999999996</v>
      </c>
      <c r="W771" s="7">
        <v>44858</v>
      </c>
      <c r="X771">
        <v>54.4</v>
      </c>
      <c r="Y771" s="12">
        <v>0.19</v>
      </c>
      <c r="Z771" s="3">
        <f t="shared" si="104"/>
        <v>97.561300000000003</v>
      </c>
      <c r="AA771" s="7">
        <v>44889</v>
      </c>
      <c r="AB771">
        <v>43.3</v>
      </c>
      <c r="AC771" s="12"/>
      <c r="AD771" s="3">
        <f t="shared" si="105"/>
        <v>69.92949999999999</v>
      </c>
      <c r="AE771" s="7">
        <v>44919</v>
      </c>
      <c r="AF771">
        <v>401</v>
      </c>
      <c r="AG771" s="12"/>
      <c r="AH771" s="3">
        <f t="shared" si="106"/>
        <v>647.61500000000001</v>
      </c>
    </row>
    <row r="772" spans="2:34" x14ac:dyDescent="0.35">
      <c r="B772">
        <f t="shared" si="107"/>
        <v>2022</v>
      </c>
      <c r="C772" s="7">
        <v>44706</v>
      </c>
      <c r="D772">
        <v>27.6</v>
      </c>
      <c r="E772" s="12">
        <v>0</v>
      </c>
      <c r="F772" s="3">
        <f t="shared" ref="F772:F809" si="108">IF(ISBLANK(D772),"",(D772*F$3)+F$2+((E772/12)*GL_sqft)/Day_sec)</f>
        <v>21.231200000000001</v>
      </c>
      <c r="G772" s="7">
        <v>44737</v>
      </c>
      <c r="H772">
        <v>10.9</v>
      </c>
      <c r="I772" s="12">
        <v>0</v>
      </c>
      <c r="J772" s="3">
        <f t="shared" ref="J772:J809" si="109">IF(ISBLANK(H772),"",(H772*J$3)+J$2+((I772/12)*GL_sqft)/Day_sec)</f>
        <v>-3.7966999999999995</v>
      </c>
      <c r="K772" s="7">
        <v>44767</v>
      </c>
      <c r="L772">
        <v>9.7799999999999994</v>
      </c>
      <c r="M772" s="12">
        <v>0.1</v>
      </c>
      <c r="N772" s="3">
        <f t="shared" ref="N772:N809" si="110">IF(ISBLANK(L772),"",(L772*N$3)+N$2+((M772/12)*GL_sqft)/Day_sec)</f>
        <v>7.1788600000000002</v>
      </c>
      <c r="O772" s="7">
        <v>44798</v>
      </c>
      <c r="P772">
        <v>8.8699999999999992</v>
      </c>
      <c r="Q772" s="12">
        <v>0</v>
      </c>
      <c r="R772" s="3">
        <f t="shared" ref="R772:R809" si="111">IF(ISBLANK(P772),"",(P772*R$3)+R$2+((Q772/12)*GL_sqft)/Day_sec)</f>
        <v>-5.263810000000003</v>
      </c>
      <c r="S772" s="7">
        <v>44829</v>
      </c>
      <c r="T772">
        <v>44.3</v>
      </c>
      <c r="U772" s="12">
        <v>0</v>
      </c>
      <c r="V772" s="3">
        <f t="shared" ref="V772:V809" si="112">IF(ISBLANK(T772),"",(T772*V$3)+V$2+((U772/12)*GL_sqft)/Day_sec)</f>
        <v>50.829099999999997</v>
      </c>
      <c r="W772" s="7">
        <v>44859</v>
      </c>
      <c r="X772">
        <v>104</v>
      </c>
      <c r="Y772" s="12">
        <v>0.21</v>
      </c>
      <c r="Z772" s="3">
        <f t="shared" ref="Z772:Z809" si="113">IF(ISBLANK(X772),"",(X772*Z$3)+Z$2+((Y772/12)*GL_sqft)/Day_sec)</f>
        <v>171.61949999999999</v>
      </c>
      <c r="AA772" s="7">
        <v>44890</v>
      </c>
      <c r="AB772">
        <v>42.4</v>
      </c>
      <c r="AC772" s="12"/>
      <c r="AD772" s="3">
        <f t="shared" ref="AD772:AD809" si="114">IF(ISBLANK(AB772),"",(AB772*AD$3)+AD$2+((AC772/12)*GL_sqft)/Day_sec)</f>
        <v>68.475999999999999</v>
      </c>
      <c r="AE772" s="7">
        <v>44920</v>
      </c>
      <c r="AF772">
        <v>367</v>
      </c>
      <c r="AG772" s="12"/>
      <c r="AH772" s="3">
        <f t="shared" ref="AH772:AH809" si="115">IF(ISBLANK(AF772),"",(AF772*AH$3)+AH$2+((AG772/12)*GL_sqft)/Day_sec)</f>
        <v>592.70500000000004</v>
      </c>
    </row>
    <row r="773" spans="2:34" x14ac:dyDescent="0.35">
      <c r="B773">
        <f t="shared" ref="B773:B809" si="116">YEAR(O773)</f>
        <v>2022</v>
      </c>
      <c r="C773" s="7">
        <v>44707</v>
      </c>
      <c r="D773">
        <v>25.3</v>
      </c>
      <c r="E773" s="12">
        <v>0</v>
      </c>
      <c r="F773" s="3">
        <f t="shared" si="108"/>
        <v>17.926100000000005</v>
      </c>
      <c r="G773" s="7">
        <v>44738</v>
      </c>
      <c r="H773">
        <v>9.9499999999999993</v>
      </c>
      <c r="I773" s="12">
        <v>0</v>
      </c>
      <c r="J773" s="3">
        <f t="shared" si="109"/>
        <v>-5.1618500000000012</v>
      </c>
      <c r="K773" s="7">
        <v>44768</v>
      </c>
      <c r="L773">
        <v>9.33</v>
      </c>
      <c r="M773" s="12">
        <v>0</v>
      </c>
      <c r="N773" s="3">
        <f t="shared" si="110"/>
        <v>-7.3827899999999982</v>
      </c>
      <c r="O773" s="7">
        <v>44799</v>
      </c>
      <c r="P773">
        <v>8.92</v>
      </c>
      <c r="Q773" s="12">
        <v>0.36</v>
      </c>
      <c r="R773" s="3">
        <f t="shared" si="111"/>
        <v>44.902039999999992</v>
      </c>
      <c r="S773" s="7">
        <v>44830</v>
      </c>
      <c r="T773">
        <v>39.9</v>
      </c>
      <c r="U773" s="12">
        <v>0.38</v>
      </c>
      <c r="V773" s="3">
        <f t="shared" si="112"/>
        <v>97.38330000000002</v>
      </c>
      <c r="W773" s="7">
        <v>44860</v>
      </c>
      <c r="X773">
        <v>131</v>
      </c>
      <c r="Y773" s="12">
        <v>0.06</v>
      </c>
      <c r="Z773" s="3">
        <f t="shared" si="113"/>
        <v>189.54599999999999</v>
      </c>
      <c r="AA773" s="7">
        <v>44891</v>
      </c>
      <c r="AB773">
        <v>48.1</v>
      </c>
      <c r="AC773" s="12"/>
      <c r="AD773" s="3">
        <f t="shared" si="114"/>
        <v>77.6815</v>
      </c>
      <c r="AE773" s="7">
        <v>44921</v>
      </c>
      <c r="AF773">
        <v>246</v>
      </c>
      <c r="AG773" s="12"/>
      <c r="AH773" s="3">
        <f t="shared" si="115"/>
        <v>397.29</v>
      </c>
    </row>
    <row r="774" spans="2:34" x14ac:dyDescent="0.35">
      <c r="B774">
        <f t="shared" si="116"/>
        <v>2022</v>
      </c>
      <c r="C774" s="7">
        <v>44708</v>
      </c>
      <c r="D774">
        <v>23.9</v>
      </c>
      <c r="E774" s="12">
        <v>0</v>
      </c>
      <c r="F774" s="3">
        <f t="shared" si="108"/>
        <v>15.914299999999997</v>
      </c>
      <c r="G774" s="7">
        <v>44739</v>
      </c>
      <c r="H774">
        <v>8.93</v>
      </c>
      <c r="I774" s="12">
        <v>0</v>
      </c>
      <c r="J774" s="3">
        <f t="shared" si="109"/>
        <v>-6.6275900000000014</v>
      </c>
      <c r="K774" s="7">
        <v>44769</v>
      </c>
      <c r="L774">
        <v>8.4700000000000006</v>
      </c>
      <c r="M774" s="12">
        <v>0</v>
      </c>
      <c r="N774" s="3">
        <f t="shared" si="110"/>
        <v>-8.6186099999999985</v>
      </c>
      <c r="O774" s="7">
        <v>44800</v>
      </c>
      <c r="P774">
        <v>8.67</v>
      </c>
      <c r="Q774" s="12">
        <v>0.09</v>
      </c>
      <c r="R774" s="3">
        <f t="shared" si="111"/>
        <v>6.9722899999999974</v>
      </c>
      <c r="S774" s="7">
        <v>44831</v>
      </c>
      <c r="T774">
        <v>33.1</v>
      </c>
      <c r="U774" s="12">
        <v>0</v>
      </c>
      <c r="V774" s="3">
        <f t="shared" si="112"/>
        <v>34.734700000000004</v>
      </c>
      <c r="W774" s="7">
        <v>44861</v>
      </c>
      <c r="X774">
        <v>190</v>
      </c>
      <c r="Y774" s="12">
        <v>1.66</v>
      </c>
      <c r="Z774" s="3">
        <f t="shared" si="113"/>
        <v>496.96900000000005</v>
      </c>
      <c r="AA774" s="7">
        <v>44892</v>
      </c>
      <c r="AB774">
        <v>44.7</v>
      </c>
      <c r="AC774" s="12"/>
      <c r="AD774" s="3">
        <f t="shared" si="114"/>
        <v>72.1905</v>
      </c>
      <c r="AE774" s="7">
        <v>44922</v>
      </c>
      <c r="AF774">
        <v>171</v>
      </c>
      <c r="AG774" s="12"/>
      <c r="AH774" s="3">
        <f t="shared" si="115"/>
        <v>276.16500000000002</v>
      </c>
    </row>
    <row r="775" spans="2:34" x14ac:dyDescent="0.35">
      <c r="B775">
        <f t="shared" si="116"/>
        <v>2022</v>
      </c>
      <c r="C775" s="7">
        <v>44709</v>
      </c>
      <c r="D775">
        <v>23.4</v>
      </c>
      <c r="E775" s="12">
        <v>0</v>
      </c>
      <c r="F775" s="3">
        <f t="shared" si="108"/>
        <v>15.195799999999998</v>
      </c>
      <c r="G775" s="7">
        <v>44740</v>
      </c>
      <c r="H775">
        <v>9.66</v>
      </c>
      <c r="I775" s="12">
        <v>0.22</v>
      </c>
      <c r="J775" s="3">
        <f t="shared" si="109"/>
        <v>25.034420000000004</v>
      </c>
      <c r="K775" s="7">
        <v>44770</v>
      </c>
      <c r="L775">
        <v>8.15</v>
      </c>
      <c r="M775" s="12">
        <v>0</v>
      </c>
      <c r="N775" s="3">
        <f t="shared" si="110"/>
        <v>-9.0784499999999984</v>
      </c>
      <c r="O775" s="7">
        <v>44801</v>
      </c>
      <c r="P775">
        <v>7.79</v>
      </c>
      <c r="Q775" s="12">
        <v>0</v>
      </c>
      <c r="R775" s="3">
        <f t="shared" si="111"/>
        <v>-6.8157700000000006</v>
      </c>
      <c r="S775" s="7">
        <v>44832</v>
      </c>
      <c r="T775">
        <v>26.4</v>
      </c>
      <c r="U775" s="12">
        <v>0</v>
      </c>
      <c r="V775" s="3">
        <f t="shared" si="112"/>
        <v>25.1068</v>
      </c>
      <c r="W775" s="7">
        <v>44862</v>
      </c>
      <c r="X775">
        <v>165</v>
      </c>
      <c r="Y775" s="12">
        <v>0</v>
      </c>
      <c r="Z775" s="3">
        <f t="shared" si="113"/>
        <v>230.05500000000001</v>
      </c>
      <c r="AA775" s="7">
        <v>44893</v>
      </c>
      <c r="AB775">
        <v>79.3</v>
      </c>
      <c r="AC775" s="12"/>
      <c r="AD775" s="3">
        <f t="shared" si="114"/>
        <v>128.06950000000001</v>
      </c>
      <c r="AE775" s="7">
        <v>44923</v>
      </c>
      <c r="AF775">
        <v>127</v>
      </c>
      <c r="AG775" s="12"/>
      <c r="AH775" s="3">
        <f t="shared" si="115"/>
        <v>205.10499999999999</v>
      </c>
    </row>
    <row r="776" spans="2:34" x14ac:dyDescent="0.35">
      <c r="B776">
        <f t="shared" si="116"/>
        <v>2022</v>
      </c>
      <c r="C776" s="7">
        <v>44710</v>
      </c>
      <c r="D776">
        <v>24.8</v>
      </c>
      <c r="E776" s="12">
        <v>0.24</v>
      </c>
      <c r="F776" s="3">
        <f t="shared" si="108"/>
        <v>50.6036</v>
      </c>
      <c r="G776" s="7">
        <v>44741</v>
      </c>
      <c r="H776">
        <v>9.26</v>
      </c>
      <c r="I776" s="12">
        <v>0</v>
      </c>
      <c r="J776" s="3">
        <f t="shared" si="109"/>
        <v>-6.1533800000000003</v>
      </c>
      <c r="K776" s="7">
        <v>44771</v>
      </c>
      <c r="L776">
        <v>7.57</v>
      </c>
      <c r="M776" s="12">
        <v>0.11</v>
      </c>
      <c r="N776" s="3">
        <f t="shared" si="110"/>
        <v>5.3945900000000027</v>
      </c>
      <c r="O776" s="7">
        <v>44802</v>
      </c>
      <c r="P776">
        <v>7.27</v>
      </c>
      <c r="Q776" s="12">
        <v>0</v>
      </c>
      <c r="R776" s="3">
        <f t="shared" si="111"/>
        <v>-7.563010000000002</v>
      </c>
      <c r="S776" s="7">
        <v>44833</v>
      </c>
      <c r="T776">
        <v>20.3</v>
      </c>
      <c r="U776" s="12">
        <v>0</v>
      </c>
      <c r="V776" s="3">
        <f t="shared" si="112"/>
        <v>16.341100000000004</v>
      </c>
      <c r="W776" s="7">
        <v>44863</v>
      </c>
      <c r="X776">
        <v>125</v>
      </c>
      <c r="Y776" s="12">
        <v>0</v>
      </c>
      <c r="Z776" s="3">
        <f t="shared" si="113"/>
        <v>172.57499999999999</v>
      </c>
      <c r="AA776" s="7">
        <v>44894</v>
      </c>
      <c r="AB776">
        <v>89.8</v>
      </c>
      <c r="AC776" s="12"/>
      <c r="AD776" s="3">
        <f t="shared" si="114"/>
        <v>145.02699999999999</v>
      </c>
      <c r="AE776" s="7">
        <v>44924</v>
      </c>
      <c r="AF776">
        <v>109</v>
      </c>
      <c r="AG776" s="12"/>
      <c r="AH776" s="3">
        <f t="shared" si="115"/>
        <v>176.035</v>
      </c>
    </row>
    <row r="777" spans="2:34" x14ac:dyDescent="0.35">
      <c r="B777">
        <f t="shared" si="116"/>
        <v>2022</v>
      </c>
      <c r="C777" s="7">
        <v>44711</v>
      </c>
      <c r="D777">
        <v>22.3</v>
      </c>
      <c r="E777" s="12">
        <v>0</v>
      </c>
      <c r="F777" s="3">
        <f t="shared" si="108"/>
        <v>13.615100000000005</v>
      </c>
      <c r="G777" s="7">
        <v>44742</v>
      </c>
      <c r="H777">
        <v>8.82</v>
      </c>
      <c r="I777" s="12">
        <v>0.02</v>
      </c>
      <c r="J777" s="3">
        <f t="shared" si="109"/>
        <v>-4.0026600000000006</v>
      </c>
      <c r="K777" s="7">
        <v>44772</v>
      </c>
      <c r="L777">
        <v>7.47</v>
      </c>
      <c r="M777" s="12">
        <v>0</v>
      </c>
      <c r="N777" s="3">
        <f t="shared" si="110"/>
        <v>-10.05561</v>
      </c>
      <c r="O777" s="7">
        <v>44803</v>
      </c>
      <c r="P777">
        <v>7.25</v>
      </c>
      <c r="Q777" s="12">
        <v>0</v>
      </c>
      <c r="R777" s="3">
        <f t="shared" si="111"/>
        <v>-7.5917500000000011</v>
      </c>
      <c r="S777" s="7">
        <v>44834</v>
      </c>
      <c r="T777">
        <v>15.5</v>
      </c>
      <c r="U777" s="12">
        <v>0</v>
      </c>
      <c r="V777" s="3">
        <f t="shared" si="112"/>
        <v>9.443500000000002</v>
      </c>
      <c r="W777" s="7">
        <v>44864</v>
      </c>
      <c r="X777">
        <v>94.7</v>
      </c>
      <c r="Y777" s="12">
        <v>0</v>
      </c>
      <c r="Z777" s="3">
        <f t="shared" si="113"/>
        <v>129.03389999999999</v>
      </c>
      <c r="AA777" s="7">
        <v>44895</v>
      </c>
      <c r="AB777">
        <v>88</v>
      </c>
      <c r="AC777" s="12"/>
      <c r="AD777" s="3">
        <f t="shared" si="114"/>
        <v>142.12</v>
      </c>
      <c r="AE777" s="7">
        <v>44925</v>
      </c>
      <c r="AF777">
        <v>94.2</v>
      </c>
      <c r="AG777" s="12"/>
      <c r="AH777" s="3">
        <f t="shared" si="115"/>
        <v>152.13300000000001</v>
      </c>
    </row>
    <row r="778" spans="2:34" x14ac:dyDescent="0.35">
      <c r="B778">
        <f t="shared" si="116"/>
        <v>2022</v>
      </c>
      <c r="C778" s="7">
        <v>44712</v>
      </c>
      <c r="D778">
        <v>28.1</v>
      </c>
      <c r="E778" s="12">
        <v>0.28999999999999998</v>
      </c>
      <c r="F778" s="3">
        <f t="shared" si="108"/>
        <v>62.303200000000004</v>
      </c>
      <c r="G778" s="6"/>
      <c r="J778" s="3" t="str">
        <f t="shared" si="109"/>
        <v/>
      </c>
      <c r="K778" s="7">
        <v>44773</v>
      </c>
      <c r="L778">
        <v>7.06</v>
      </c>
      <c r="M778" s="12">
        <v>0</v>
      </c>
      <c r="N778" s="3">
        <f t="shared" si="110"/>
        <v>-10.644779999999999</v>
      </c>
      <c r="O778" s="7">
        <v>44804</v>
      </c>
      <c r="P778">
        <v>18.5</v>
      </c>
      <c r="Q778" s="12">
        <v>0.19</v>
      </c>
      <c r="R778" s="3">
        <f t="shared" si="111"/>
        <v>35.013000000000005</v>
      </c>
      <c r="S778" s="6"/>
      <c r="V778" s="3" t="str">
        <f t="shared" si="112"/>
        <v/>
      </c>
      <c r="W778" s="7">
        <v>44865</v>
      </c>
      <c r="X778">
        <v>73.7</v>
      </c>
      <c r="Y778" s="12">
        <v>0</v>
      </c>
      <c r="Z778" s="3">
        <f t="shared" si="113"/>
        <v>98.85690000000001</v>
      </c>
      <c r="AA778" s="6"/>
      <c r="AD778" s="3" t="str">
        <f t="shared" si="114"/>
        <v/>
      </c>
      <c r="AE778" s="7">
        <v>44926</v>
      </c>
      <c r="AF778">
        <v>86.5</v>
      </c>
      <c r="AG778" s="12"/>
      <c r="AH778" s="3">
        <f t="shared" si="115"/>
        <v>139.69749999999999</v>
      </c>
    </row>
    <row r="779" spans="2:34" x14ac:dyDescent="0.35">
      <c r="B779">
        <f t="shared" si="116"/>
        <v>2023</v>
      </c>
      <c r="C779" s="7">
        <v>45047</v>
      </c>
      <c r="D779">
        <v>80.099999999999994</v>
      </c>
      <c r="E779" s="12">
        <v>2.2799999999999998</v>
      </c>
      <c r="F779" s="3">
        <f t="shared" si="108"/>
        <v>413.93569999999994</v>
      </c>
      <c r="G779" s="7">
        <v>45078</v>
      </c>
      <c r="H779">
        <v>15.1</v>
      </c>
      <c r="I779" s="12">
        <v>0</v>
      </c>
      <c r="J779" s="3">
        <f t="shared" si="109"/>
        <v>2.2386999999999979</v>
      </c>
      <c r="K779" s="7">
        <v>45108</v>
      </c>
      <c r="L779">
        <v>46.3</v>
      </c>
      <c r="M779" s="12">
        <v>0.02</v>
      </c>
      <c r="N779" s="3">
        <f t="shared" si="110"/>
        <v>48.526100000000007</v>
      </c>
      <c r="O779" s="7">
        <v>45139</v>
      </c>
      <c r="P779">
        <v>23.2</v>
      </c>
      <c r="Q779" s="12">
        <v>0</v>
      </c>
      <c r="R779" s="3">
        <f t="shared" si="111"/>
        <v>15.328399999999998</v>
      </c>
      <c r="S779" s="7">
        <v>45170</v>
      </c>
      <c r="T779">
        <v>30.5</v>
      </c>
      <c r="U779" s="12">
        <v>0</v>
      </c>
      <c r="V779" s="3">
        <f t="shared" si="112"/>
        <v>30.9985</v>
      </c>
      <c r="W779" s="7">
        <v>45200</v>
      </c>
      <c r="X779">
        <v>39.200000000000003</v>
      </c>
      <c r="Y779" s="12">
        <v>0</v>
      </c>
      <c r="Z779" s="3">
        <f t="shared" si="113"/>
        <v>49.280400000000007</v>
      </c>
      <c r="AA779" s="7">
        <v>45231</v>
      </c>
      <c r="AB779">
        <v>70.400000000000006</v>
      </c>
      <c r="AC779" s="12"/>
      <c r="AD779" s="3">
        <f t="shared" si="114"/>
        <v>113.69600000000001</v>
      </c>
      <c r="AE779" s="7">
        <v>45261</v>
      </c>
      <c r="AF779">
        <v>70.3</v>
      </c>
      <c r="AG779" s="12"/>
      <c r="AH779" s="3">
        <f t="shared" si="115"/>
        <v>113.53449999999999</v>
      </c>
    </row>
    <row r="780" spans="2:34" x14ac:dyDescent="0.35">
      <c r="B780">
        <f t="shared" si="116"/>
        <v>2023</v>
      </c>
      <c r="C780" s="7">
        <v>45048</v>
      </c>
      <c r="D780">
        <v>123</v>
      </c>
      <c r="E780" s="12">
        <v>0.06</v>
      </c>
      <c r="F780" s="3">
        <f t="shared" si="108"/>
        <v>166.67</v>
      </c>
      <c r="G780" s="7">
        <v>45079</v>
      </c>
      <c r="H780">
        <v>13.8</v>
      </c>
      <c r="I780" s="12">
        <v>0.12</v>
      </c>
      <c r="J780" s="3">
        <f t="shared" si="109"/>
        <v>17.0686</v>
      </c>
      <c r="K780" s="7">
        <v>45109</v>
      </c>
      <c r="L780">
        <v>47.5</v>
      </c>
      <c r="M780" s="12">
        <v>0.5</v>
      </c>
      <c r="N780" s="3">
        <f t="shared" si="110"/>
        <v>117.04250000000002</v>
      </c>
      <c r="O780" s="7">
        <v>45140</v>
      </c>
      <c r="P780">
        <v>21.9</v>
      </c>
      <c r="Q780" s="12">
        <v>0</v>
      </c>
      <c r="R780" s="3">
        <f t="shared" si="111"/>
        <v>13.460299999999997</v>
      </c>
      <c r="S780" s="7">
        <v>45171</v>
      </c>
      <c r="T780">
        <v>24.7</v>
      </c>
      <c r="U780" s="12">
        <v>0</v>
      </c>
      <c r="V780" s="3">
        <f t="shared" si="112"/>
        <v>22.663900000000005</v>
      </c>
      <c r="W780" s="7">
        <v>45201</v>
      </c>
      <c r="X780">
        <v>37</v>
      </c>
      <c r="Y780" s="12">
        <v>0</v>
      </c>
      <c r="Z780" s="3">
        <f t="shared" si="113"/>
        <v>46.119000000000007</v>
      </c>
      <c r="AA780" s="7">
        <v>45232</v>
      </c>
      <c r="AB780">
        <v>64.3</v>
      </c>
      <c r="AC780" s="12"/>
      <c r="AD780" s="3">
        <f t="shared" si="114"/>
        <v>103.8445</v>
      </c>
      <c r="AE780" s="7">
        <v>45262</v>
      </c>
      <c r="AF780">
        <v>67.400000000000006</v>
      </c>
      <c r="AG780" s="12"/>
      <c r="AH780" s="3">
        <f t="shared" si="115"/>
        <v>108.85100000000001</v>
      </c>
    </row>
    <row r="781" spans="2:34" x14ac:dyDescent="0.35">
      <c r="B781">
        <f t="shared" si="116"/>
        <v>2023</v>
      </c>
      <c r="C781" s="7">
        <v>45049</v>
      </c>
      <c r="D781">
        <v>116</v>
      </c>
      <c r="E781" s="12">
        <v>0.24</v>
      </c>
      <c r="F781" s="3">
        <f t="shared" si="108"/>
        <v>181.65800000000002</v>
      </c>
      <c r="G781" s="7">
        <v>45080</v>
      </c>
      <c r="H781">
        <v>14.1</v>
      </c>
      <c r="I781" s="12">
        <v>0.13</v>
      </c>
      <c r="J781" s="3">
        <f t="shared" si="109"/>
        <v>18.891200000000001</v>
      </c>
      <c r="K781" s="7">
        <v>45110</v>
      </c>
      <c r="L781">
        <v>140</v>
      </c>
      <c r="M781" s="12">
        <v>1.46</v>
      </c>
      <c r="N781" s="3">
        <f t="shared" si="110"/>
        <v>383.54899999999998</v>
      </c>
      <c r="O781" s="7">
        <v>45141</v>
      </c>
      <c r="P781">
        <v>20.399999999999999</v>
      </c>
      <c r="Q781" s="12">
        <v>0</v>
      </c>
      <c r="R781" s="3">
        <f t="shared" si="111"/>
        <v>11.304799999999997</v>
      </c>
      <c r="S781" s="7">
        <v>45172</v>
      </c>
      <c r="T781">
        <v>22</v>
      </c>
      <c r="U781" s="12">
        <v>0</v>
      </c>
      <c r="V781" s="3">
        <f t="shared" si="112"/>
        <v>18.783999999999999</v>
      </c>
      <c r="W781" s="7">
        <v>45202</v>
      </c>
      <c r="X781">
        <v>34.5</v>
      </c>
      <c r="Y781" s="12">
        <v>0</v>
      </c>
      <c r="Z781" s="3">
        <f t="shared" si="113"/>
        <v>42.526500000000006</v>
      </c>
      <c r="AA781" s="7">
        <v>45233</v>
      </c>
      <c r="AB781">
        <v>59.2</v>
      </c>
      <c r="AC781" s="12"/>
      <c r="AD781" s="3">
        <f t="shared" si="114"/>
        <v>95.608000000000004</v>
      </c>
      <c r="AE781" s="7">
        <v>45263</v>
      </c>
      <c r="AF781">
        <v>64.900000000000006</v>
      </c>
      <c r="AG781" s="12"/>
      <c r="AH781" s="3">
        <f t="shared" si="115"/>
        <v>104.8135</v>
      </c>
    </row>
    <row r="782" spans="2:34" x14ac:dyDescent="0.35">
      <c r="B782">
        <f t="shared" si="116"/>
        <v>2023</v>
      </c>
      <c r="C782" s="7">
        <v>45050</v>
      </c>
      <c r="D782">
        <v>95.5</v>
      </c>
      <c r="E782" s="12">
        <v>0.01</v>
      </c>
      <c r="F782" s="3">
        <f t="shared" si="108"/>
        <v>120.19499999999998</v>
      </c>
      <c r="G782" s="7">
        <v>45081</v>
      </c>
      <c r="H782">
        <v>22.5</v>
      </c>
      <c r="I782" s="12">
        <v>0.21</v>
      </c>
      <c r="J782" s="3">
        <f t="shared" si="109"/>
        <v>42.093999999999994</v>
      </c>
      <c r="K782" s="7">
        <v>45111</v>
      </c>
      <c r="L782">
        <v>161</v>
      </c>
      <c r="M782" s="12">
        <v>0</v>
      </c>
      <c r="N782" s="3">
        <f t="shared" si="110"/>
        <v>210.56700000000001</v>
      </c>
      <c r="O782" s="7">
        <v>45142</v>
      </c>
      <c r="P782">
        <v>19.899999999999999</v>
      </c>
      <c r="Q782" s="12">
        <v>0.2</v>
      </c>
      <c r="R782" s="3">
        <f t="shared" si="111"/>
        <v>38.416299999999993</v>
      </c>
      <c r="S782" s="7">
        <v>45173</v>
      </c>
      <c r="T782">
        <v>20.399999999999999</v>
      </c>
      <c r="U782" s="12">
        <v>0</v>
      </c>
      <c r="V782" s="3">
        <f t="shared" si="112"/>
        <v>16.4848</v>
      </c>
      <c r="W782" s="7">
        <v>45203</v>
      </c>
      <c r="X782">
        <v>32.5</v>
      </c>
      <c r="Y782" s="12">
        <v>0</v>
      </c>
      <c r="Z782" s="3">
        <f t="shared" si="113"/>
        <v>39.652500000000003</v>
      </c>
      <c r="AA782" s="7">
        <v>45234</v>
      </c>
      <c r="AB782">
        <v>56.2</v>
      </c>
      <c r="AC782" s="12"/>
      <c r="AD782" s="3">
        <f t="shared" si="114"/>
        <v>90.763000000000005</v>
      </c>
      <c r="AE782" s="7">
        <v>45264</v>
      </c>
      <c r="AF782">
        <v>64.2</v>
      </c>
      <c r="AG782" s="12"/>
      <c r="AH782" s="3">
        <f t="shared" si="115"/>
        <v>103.68300000000001</v>
      </c>
    </row>
    <row r="783" spans="2:34" x14ac:dyDescent="0.35">
      <c r="B783">
        <f t="shared" si="116"/>
        <v>2023</v>
      </c>
      <c r="C783" s="7">
        <v>45051</v>
      </c>
      <c r="D783">
        <v>78.5</v>
      </c>
      <c r="E783" s="12">
        <v>0.02</v>
      </c>
      <c r="F783" s="3">
        <f t="shared" si="108"/>
        <v>97.157500000000013</v>
      </c>
      <c r="G783" s="7">
        <v>45082</v>
      </c>
      <c r="H783">
        <v>55.1</v>
      </c>
      <c r="I783" s="12">
        <v>0.94</v>
      </c>
      <c r="J783" s="3">
        <f t="shared" si="109"/>
        <v>190.5197</v>
      </c>
      <c r="K783" s="7">
        <v>45112</v>
      </c>
      <c r="L783">
        <v>141</v>
      </c>
      <c r="M783" s="12">
        <v>0</v>
      </c>
      <c r="N783" s="3">
        <f t="shared" si="110"/>
        <v>181.82700000000003</v>
      </c>
      <c r="O783" s="7">
        <v>45143</v>
      </c>
      <c r="P783">
        <v>21.3</v>
      </c>
      <c r="Q783" s="12">
        <v>0.44</v>
      </c>
      <c r="R783" s="3">
        <f t="shared" si="111"/>
        <v>73.824100000000016</v>
      </c>
      <c r="S783" s="7">
        <v>45174</v>
      </c>
      <c r="T783">
        <v>18.899999999999999</v>
      </c>
      <c r="U783" s="12">
        <v>0</v>
      </c>
      <c r="V783" s="3">
        <f t="shared" si="112"/>
        <v>14.329299999999998</v>
      </c>
      <c r="W783" s="7">
        <v>45204</v>
      </c>
      <c r="X783">
        <v>31</v>
      </c>
      <c r="Y783" s="12">
        <v>0</v>
      </c>
      <c r="Z783" s="3">
        <f t="shared" si="113"/>
        <v>37.497000000000007</v>
      </c>
      <c r="AA783" s="7">
        <v>45235</v>
      </c>
      <c r="AB783">
        <v>53.6</v>
      </c>
      <c r="AC783" s="12"/>
      <c r="AD783" s="3">
        <f t="shared" si="114"/>
        <v>86.564000000000007</v>
      </c>
      <c r="AE783" s="7">
        <v>45265</v>
      </c>
      <c r="AF783">
        <v>62.1</v>
      </c>
      <c r="AG783" s="12"/>
      <c r="AH783" s="3">
        <f t="shared" si="115"/>
        <v>100.2915</v>
      </c>
    </row>
    <row r="784" spans="2:34" x14ac:dyDescent="0.35">
      <c r="B784">
        <f t="shared" si="116"/>
        <v>2023</v>
      </c>
      <c r="C784" s="7">
        <v>45052</v>
      </c>
      <c r="D784">
        <v>64.5</v>
      </c>
      <c r="E784" s="12">
        <v>0</v>
      </c>
      <c r="F784" s="3">
        <f t="shared" si="108"/>
        <v>74.256500000000017</v>
      </c>
      <c r="G784" s="7">
        <v>45083</v>
      </c>
      <c r="H784">
        <v>86.9</v>
      </c>
      <c r="I784" s="12">
        <v>0.19</v>
      </c>
      <c r="J784" s="3">
        <f t="shared" si="109"/>
        <v>131.85380000000001</v>
      </c>
      <c r="K784" s="7">
        <v>45113</v>
      </c>
      <c r="L784">
        <v>120</v>
      </c>
      <c r="M784" s="12">
        <v>0.52</v>
      </c>
      <c r="N784" s="3">
        <f t="shared" si="110"/>
        <v>224.00800000000001</v>
      </c>
      <c r="O784" s="7">
        <v>45144</v>
      </c>
      <c r="P784">
        <v>19.899999999999999</v>
      </c>
      <c r="Q784" s="12">
        <v>0</v>
      </c>
      <c r="R784" s="3">
        <f t="shared" si="111"/>
        <v>10.586299999999998</v>
      </c>
      <c r="S784" s="7">
        <v>45175</v>
      </c>
      <c r="T784">
        <v>17.7</v>
      </c>
      <c r="U784" s="12">
        <v>0</v>
      </c>
      <c r="V784" s="3">
        <f t="shared" si="112"/>
        <v>12.604899999999999</v>
      </c>
      <c r="W784" s="7">
        <v>45205</v>
      </c>
      <c r="X784">
        <v>30.4</v>
      </c>
      <c r="Y784" s="12">
        <v>0</v>
      </c>
      <c r="Z784" s="3">
        <f t="shared" si="113"/>
        <v>36.634800000000006</v>
      </c>
      <c r="AA784" s="7">
        <v>45236</v>
      </c>
      <c r="AB784">
        <v>50.2</v>
      </c>
      <c r="AC784" s="12"/>
      <c r="AD784" s="3">
        <f t="shared" si="114"/>
        <v>81.073000000000008</v>
      </c>
      <c r="AE784" s="7">
        <v>45266</v>
      </c>
      <c r="AF784">
        <v>55.6</v>
      </c>
      <c r="AG784" s="12"/>
      <c r="AH784" s="3">
        <f t="shared" si="115"/>
        <v>89.793999999999997</v>
      </c>
    </row>
    <row r="785" spans="2:34" x14ac:dyDescent="0.35">
      <c r="B785">
        <f t="shared" si="116"/>
        <v>2023</v>
      </c>
      <c r="C785" s="7">
        <v>45053</v>
      </c>
      <c r="D785">
        <v>54.5</v>
      </c>
      <c r="E785" s="12">
        <v>0</v>
      </c>
      <c r="F785" s="3">
        <f t="shared" si="108"/>
        <v>59.886500000000005</v>
      </c>
      <c r="G785" s="7">
        <v>45084</v>
      </c>
      <c r="H785">
        <v>106</v>
      </c>
      <c r="I785" s="12">
        <v>0.13</v>
      </c>
      <c r="J785" s="3">
        <f t="shared" si="109"/>
        <v>150.95150000000001</v>
      </c>
      <c r="K785" s="7">
        <v>45114</v>
      </c>
      <c r="L785">
        <v>88.5</v>
      </c>
      <c r="M785" s="12">
        <v>0</v>
      </c>
      <c r="N785" s="3">
        <f t="shared" si="110"/>
        <v>106.3845</v>
      </c>
      <c r="O785" s="7">
        <v>45145</v>
      </c>
      <c r="P785">
        <v>18.2</v>
      </c>
      <c r="Q785" s="12">
        <v>0</v>
      </c>
      <c r="R785" s="3">
        <f t="shared" si="111"/>
        <v>8.1433999999999997</v>
      </c>
      <c r="S785" s="7">
        <v>45176</v>
      </c>
      <c r="T785">
        <v>16.5</v>
      </c>
      <c r="U785" s="12">
        <v>0</v>
      </c>
      <c r="V785" s="3">
        <f t="shared" si="112"/>
        <v>10.8805</v>
      </c>
      <c r="W785" s="7">
        <v>45206</v>
      </c>
      <c r="X785">
        <v>31.9</v>
      </c>
      <c r="Y785" s="12">
        <v>0.26</v>
      </c>
      <c r="Z785" s="3">
        <f t="shared" si="113"/>
        <v>74.969300000000004</v>
      </c>
      <c r="AA785" s="7">
        <v>45237</v>
      </c>
      <c r="AB785">
        <v>49.3</v>
      </c>
      <c r="AC785" s="12"/>
      <c r="AD785" s="3">
        <f t="shared" si="114"/>
        <v>79.619499999999988</v>
      </c>
      <c r="AE785" s="7">
        <v>45267</v>
      </c>
      <c r="AF785">
        <v>52.4</v>
      </c>
      <c r="AG785" s="12"/>
      <c r="AH785" s="3">
        <f t="shared" si="115"/>
        <v>84.625999999999991</v>
      </c>
    </row>
    <row r="786" spans="2:34" x14ac:dyDescent="0.35">
      <c r="B786">
        <f t="shared" si="116"/>
        <v>2023</v>
      </c>
      <c r="C786" s="7">
        <v>45054</v>
      </c>
      <c r="D786">
        <v>47.7</v>
      </c>
      <c r="E786" s="12">
        <v>0</v>
      </c>
      <c r="F786" s="3">
        <f t="shared" si="108"/>
        <v>50.114900000000013</v>
      </c>
      <c r="G786" s="7">
        <v>45085</v>
      </c>
      <c r="H786">
        <v>99</v>
      </c>
      <c r="I786" s="12">
        <v>0</v>
      </c>
      <c r="J786" s="3">
        <f t="shared" si="109"/>
        <v>122.803</v>
      </c>
      <c r="K786" s="7">
        <v>45115</v>
      </c>
      <c r="L786">
        <v>65.8</v>
      </c>
      <c r="M786" s="12">
        <v>0</v>
      </c>
      <c r="N786" s="3">
        <f t="shared" si="110"/>
        <v>73.764600000000002</v>
      </c>
      <c r="O786" s="7">
        <v>45146</v>
      </c>
      <c r="P786">
        <v>17.899999999999999</v>
      </c>
      <c r="Q786" s="12">
        <v>0.3</v>
      </c>
      <c r="R786" s="3">
        <f t="shared" si="111"/>
        <v>49.457299999999996</v>
      </c>
      <c r="S786" s="7">
        <v>45177</v>
      </c>
      <c r="T786">
        <v>15.5</v>
      </c>
      <c r="U786" s="12">
        <v>0</v>
      </c>
      <c r="V786" s="3">
        <f t="shared" si="112"/>
        <v>9.443500000000002</v>
      </c>
      <c r="W786" s="7">
        <v>45207</v>
      </c>
      <c r="X786">
        <v>238</v>
      </c>
      <c r="Y786" s="12">
        <v>3.97</v>
      </c>
      <c r="Z786" s="3">
        <f t="shared" si="113"/>
        <v>887.38150000000007</v>
      </c>
      <c r="AA786" s="7">
        <v>45238</v>
      </c>
      <c r="AB786">
        <v>50.5</v>
      </c>
      <c r="AC786" s="12"/>
      <c r="AD786" s="3">
        <f t="shared" si="114"/>
        <v>81.557500000000005</v>
      </c>
      <c r="AE786" s="7">
        <v>45268</v>
      </c>
      <c r="AF786">
        <v>48.3</v>
      </c>
      <c r="AG786" s="12"/>
      <c r="AH786" s="3">
        <f t="shared" si="115"/>
        <v>78.004499999999993</v>
      </c>
    </row>
    <row r="787" spans="2:34" x14ac:dyDescent="0.35">
      <c r="B787">
        <f t="shared" si="116"/>
        <v>2023</v>
      </c>
      <c r="C787" s="7">
        <v>45055</v>
      </c>
      <c r="D787">
        <v>41.2</v>
      </c>
      <c r="E787" s="12">
        <v>0</v>
      </c>
      <c r="F787" s="3">
        <f t="shared" si="108"/>
        <v>40.774400000000007</v>
      </c>
      <c r="G787" s="7">
        <v>45086</v>
      </c>
      <c r="H787">
        <v>79.900000000000006</v>
      </c>
      <c r="I787" s="12">
        <v>0</v>
      </c>
      <c r="J787" s="3">
        <f t="shared" si="109"/>
        <v>95.356300000000005</v>
      </c>
      <c r="K787" s="7">
        <v>45116</v>
      </c>
      <c r="L787">
        <v>52.6</v>
      </c>
      <c r="M787" s="12">
        <v>0</v>
      </c>
      <c r="N787" s="3">
        <f t="shared" si="110"/>
        <v>54.796200000000006</v>
      </c>
      <c r="O787" s="7">
        <v>45147</v>
      </c>
      <c r="P787">
        <v>25.9</v>
      </c>
      <c r="Q787" s="12">
        <v>0.61</v>
      </c>
      <c r="R787" s="3">
        <f t="shared" si="111"/>
        <v>104.0898</v>
      </c>
      <c r="S787" s="7">
        <v>45178</v>
      </c>
      <c r="T787">
        <v>17.5</v>
      </c>
      <c r="U787" s="12">
        <v>0.06</v>
      </c>
      <c r="V787" s="3">
        <f t="shared" si="112"/>
        <v>20.666499999999999</v>
      </c>
      <c r="W787" s="7">
        <v>45208</v>
      </c>
      <c r="X787">
        <v>276</v>
      </c>
      <c r="Y787" s="12">
        <v>0</v>
      </c>
      <c r="Z787" s="3">
        <f t="shared" si="113"/>
        <v>389.56200000000001</v>
      </c>
      <c r="AA787" s="7">
        <v>45239</v>
      </c>
      <c r="AB787">
        <v>47.4</v>
      </c>
      <c r="AC787" s="12"/>
      <c r="AD787" s="3">
        <f t="shared" si="114"/>
        <v>76.551000000000002</v>
      </c>
      <c r="AE787" s="7">
        <v>45269</v>
      </c>
      <c r="AF787">
        <v>45.9</v>
      </c>
      <c r="AG787" s="12"/>
      <c r="AH787" s="3">
        <f t="shared" si="115"/>
        <v>74.128500000000003</v>
      </c>
    </row>
    <row r="788" spans="2:34" x14ac:dyDescent="0.35">
      <c r="B788">
        <f t="shared" si="116"/>
        <v>2023</v>
      </c>
      <c r="C788" s="7">
        <v>45056</v>
      </c>
      <c r="D788">
        <v>36.9</v>
      </c>
      <c r="E788" s="12">
        <v>0</v>
      </c>
      <c r="F788" s="3">
        <f t="shared" si="108"/>
        <v>34.595300000000002</v>
      </c>
      <c r="G788" s="7">
        <v>45087</v>
      </c>
      <c r="H788">
        <v>64</v>
      </c>
      <c r="I788" s="12">
        <v>0.08</v>
      </c>
      <c r="J788" s="3">
        <f t="shared" si="109"/>
        <v>83.640000000000015</v>
      </c>
      <c r="K788" s="7">
        <v>45117</v>
      </c>
      <c r="L788">
        <v>45.7</v>
      </c>
      <c r="M788" s="12">
        <v>0.01</v>
      </c>
      <c r="N788" s="3">
        <f t="shared" si="110"/>
        <v>46.272400000000005</v>
      </c>
      <c r="O788" s="7">
        <v>45148</v>
      </c>
      <c r="P788">
        <v>21.4</v>
      </c>
      <c r="Q788" s="12">
        <v>0</v>
      </c>
      <c r="R788" s="3">
        <f t="shared" si="111"/>
        <v>12.741799999999998</v>
      </c>
      <c r="S788" s="7">
        <v>45179</v>
      </c>
      <c r="T788">
        <v>19.7</v>
      </c>
      <c r="U788" s="12">
        <v>0.08</v>
      </c>
      <c r="V788" s="3">
        <f t="shared" si="112"/>
        <v>26.610900000000001</v>
      </c>
      <c r="W788" s="7">
        <v>45209</v>
      </c>
      <c r="X788">
        <v>208</v>
      </c>
      <c r="Y788" s="12">
        <v>0</v>
      </c>
      <c r="Z788" s="3">
        <f t="shared" si="113"/>
        <v>291.846</v>
      </c>
      <c r="AA788" s="7">
        <v>45240</v>
      </c>
      <c r="AB788">
        <v>46.1</v>
      </c>
      <c r="AC788" s="12"/>
      <c r="AD788" s="3">
        <f t="shared" si="114"/>
        <v>74.451499999999996</v>
      </c>
      <c r="AE788" s="7">
        <v>45270</v>
      </c>
      <c r="AF788">
        <v>50.5</v>
      </c>
      <c r="AG788" s="12"/>
      <c r="AH788" s="3">
        <f t="shared" si="115"/>
        <v>81.557500000000005</v>
      </c>
    </row>
    <row r="789" spans="2:34" x14ac:dyDescent="0.35">
      <c r="B789">
        <f t="shared" si="116"/>
        <v>2023</v>
      </c>
      <c r="C789" s="7">
        <v>45057</v>
      </c>
      <c r="D789">
        <v>33.700000000000003</v>
      </c>
      <c r="E789" s="12">
        <v>0</v>
      </c>
      <c r="F789" s="3">
        <f t="shared" si="108"/>
        <v>29.996900000000004</v>
      </c>
      <c r="G789" s="7">
        <v>45088</v>
      </c>
      <c r="H789">
        <v>51.6</v>
      </c>
      <c r="I789" s="12">
        <v>0</v>
      </c>
      <c r="J789" s="3">
        <f t="shared" si="109"/>
        <v>54.689200000000007</v>
      </c>
      <c r="K789" s="7">
        <v>45118</v>
      </c>
      <c r="L789">
        <v>45</v>
      </c>
      <c r="M789" s="12">
        <v>0.46</v>
      </c>
      <c r="N789" s="3">
        <f t="shared" si="110"/>
        <v>107.88400000000001</v>
      </c>
      <c r="O789" s="7">
        <v>45149</v>
      </c>
      <c r="P789">
        <v>42.3</v>
      </c>
      <c r="Q789" s="12">
        <v>1.26</v>
      </c>
      <c r="R789" s="3">
        <f t="shared" si="111"/>
        <v>218.10410000000002</v>
      </c>
      <c r="S789" s="7">
        <v>45180</v>
      </c>
      <c r="T789">
        <v>23.3</v>
      </c>
      <c r="U789" s="12">
        <v>0.42</v>
      </c>
      <c r="V789" s="3">
        <f t="shared" si="112"/>
        <v>79.095100000000002</v>
      </c>
      <c r="W789" s="7">
        <v>45210</v>
      </c>
      <c r="X789">
        <v>144</v>
      </c>
      <c r="Y789" s="12">
        <v>0</v>
      </c>
      <c r="Z789" s="3">
        <f t="shared" si="113"/>
        <v>199.87799999999999</v>
      </c>
      <c r="AA789" s="7">
        <v>45241</v>
      </c>
      <c r="AB789">
        <v>45</v>
      </c>
      <c r="AC789" s="12"/>
      <c r="AD789" s="3">
        <f t="shared" si="114"/>
        <v>72.674999999999997</v>
      </c>
      <c r="AE789" s="7">
        <v>45271</v>
      </c>
      <c r="AF789">
        <v>553</v>
      </c>
      <c r="AG789" s="12"/>
      <c r="AH789" s="3">
        <f t="shared" si="115"/>
        <v>893.09500000000003</v>
      </c>
    </row>
    <row r="790" spans="2:34" x14ac:dyDescent="0.35">
      <c r="B790">
        <f t="shared" si="116"/>
        <v>2023</v>
      </c>
      <c r="C790" s="7">
        <v>45058</v>
      </c>
      <c r="D790">
        <v>31</v>
      </c>
      <c r="E790" s="12">
        <v>0</v>
      </c>
      <c r="F790" s="3">
        <f>IF(ISBLANK(D790),"",(D790*F$3)+F$2+((E790/12)*GL_sqft)/Day_sec)</f>
        <v>26.117000000000004</v>
      </c>
      <c r="G790" s="7">
        <v>45089</v>
      </c>
      <c r="H790">
        <v>41.7</v>
      </c>
      <c r="I790" s="12">
        <v>0</v>
      </c>
      <c r="J790" s="3">
        <f t="shared" si="109"/>
        <v>40.462900000000005</v>
      </c>
      <c r="K790" s="7">
        <v>45119</v>
      </c>
      <c r="L790">
        <v>41.9</v>
      </c>
      <c r="M790" s="12">
        <v>0.01</v>
      </c>
      <c r="N790" s="3">
        <f t="shared" si="110"/>
        <v>40.811800000000005</v>
      </c>
      <c r="O790" s="7">
        <v>45150</v>
      </c>
      <c r="P790">
        <v>34.1</v>
      </c>
      <c r="Q790" s="12">
        <v>0</v>
      </c>
      <c r="R790" s="3">
        <f t="shared" si="111"/>
        <v>30.991700000000005</v>
      </c>
      <c r="S790" s="7">
        <v>45181</v>
      </c>
      <c r="T790">
        <v>34.9</v>
      </c>
      <c r="U790" s="12">
        <v>0.54</v>
      </c>
      <c r="V790" s="3">
        <f t="shared" si="112"/>
        <v>112.4623</v>
      </c>
      <c r="W790" s="7">
        <v>45211</v>
      </c>
      <c r="X790">
        <v>111</v>
      </c>
      <c r="Y790" s="12">
        <v>0.01</v>
      </c>
      <c r="Z790" s="3">
        <f t="shared" si="113"/>
        <v>153.8485</v>
      </c>
      <c r="AA790" s="7">
        <v>45242</v>
      </c>
      <c r="AB790">
        <v>42.8</v>
      </c>
      <c r="AC790" s="12"/>
      <c r="AD790" s="3">
        <f t="shared" si="114"/>
        <v>69.122</v>
      </c>
      <c r="AE790" s="7">
        <v>45272</v>
      </c>
      <c r="AF790">
        <v>944</v>
      </c>
      <c r="AG790" s="12"/>
      <c r="AH790" s="3">
        <f t="shared" si="115"/>
        <v>1524.56</v>
      </c>
    </row>
    <row r="791" spans="2:34" x14ac:dyDescent="0.35">
      <c r="B791">
        <f t="shared" si="116"/>
        <v>2023</v>
      </c>
      <c r="C791" s="7">
        <v>45059</v>
      </c>
      <c r="D791">
        <v>29.8</v>
      </c>
      <c r="E791" s="12">
        <v>0.01</v>
      </c>
      <c r="F791" s="3">
        <f t="shared" si="108"/>
        <v>25.784100000000002</v>
      </c>
      <c r="G791" s="7">
        <v>45090</v>
      </c>
      <c r="H791">
        <v>34.5</v>
      </c>
      <c r="I791" s="12">
        <v>0.01</v>
      </c>
      <c r="J791" s="3">
        <f t="shared" si="109"/>
        <v>31.508000000000003</v>
      </c>
      <c r="K791" s="7">
        <v>45120</v>
      </c>
      <c r="L791">
        <v>36.4</v>
      </c>
      <c r="M791" s="12">
        <v>0</v>
      </c>
      <c r="N791" s="3">
        <f t="shared" si="110"/>
        <v>31.516800000000003</v>
      </c>
      <c r="O791" s="7">
        <v>45151</v>
      </c>
      <c r="P791">
        <v>37.200000000000003</v>
      </c>
      <c r="Q791" s="12">
        <v>0.85</v>
      </c>
      <c r="R791" s="3">
        <f t="shared" si="111"/>
        <v>153.72390000000001</v>
      </c>
      <c r="S791" s="7">
        <v>45182</v>
      </c>
      <c r="T791">
        <v>43.6</v>
      </c>
      <c r="U791" s="12">
        <v>0.56999999999999995</v>
      </c>
      <c r="V791" s="3">
        <f t="shared" si="112"/>
        <v>129.1387</v>
      </c>
      <c r="W791" s="7">
        <v>45212</v>
      </c>
      <c r="X791">
        <v>103</v>
      </c>
      <c r="Y791" s="12">
        <v>0.09</v>
      </c>
      <c r="Z791" s="3">
        <f t="shared" si="113"/>
        <v>153.48449999999997</v>
      </c>
      <c r="AA791" s="7">
        <v>45243</v>
      </c>
      <c r="AB791">
        <v>40.799999999999997</v>
      </c>
      <c r="AC791" s="12"/>
      <c r="AD791" s="3">
        <f t="shared" si="114"/>
        <v>65.891999999999996</v>
      </c>
      <c r="AE791" s="7">
        <v>45273</v>
      </c>
      <c r="AF791">
        <v>498</v>
      </c>
      <c r="AG791" s="12"/>
      <c r="AH791" s="3">
        <f t="shared" si="115"/>
        <v>804.27</v>
      </c>
    </row>
    <row r="792" spans="2:34" x14ac:dyDescent="0.35">
      <c r="B792">
        <f t="shared" si="116"/>
        <v>2023</v>
      </c>
      <c r="C792" s="7">
        <v>45060</v>
      </c>
      <c r="D792">
        <v>27.2</v>
      </c>
      <c r="E792" s="12">
        <v>0.01</v>
      </c>
      <c r="F792" s="3">
        <f t="shared" si="108"/>
        <v>22.047899999999998</v>
      </c>
      <c r="G792" s="7">
        <v>45091</v>
      </c>
      <c r="H792">
        <v>30.1</v>
      </c>
      <c r="I792" s="12">
        <v>0.01</v>
      </c>
      <c r="J792" s="3">
        <f t="shared" si="109"/>
        <v>25.185200000000002</v>
      </c>
      <c r="K792" s="7">
        <v>45121</v>
      </c>
      <c r="L792">
        <v>32.6</v>
      </c>
      <c r="M792" s="12">
        <v>0</v>
      </c>
      <c r="N792" s="3">
        <f t="shared" si="110"/>
        <v>26.056200000000004</v>
      </c>
      <c r="O792" s="7">
        <v>45152</v>
      </c>
      <c r="P792">
        <v>47.6</v>
      </c>
      <c r="Q792" s="12">
        <v>0</v>
      </c>
      <c r="R792" s="3">
        <f t="shared" si="111"/>
        <v>50.391199999999998</v>
      </c>
      <c r="S792" s="7">
        <v>45183</v>
      </c>
      <c r="T792">
        <v>66.599999999999994</v>
      </c>
      <c r="U792" s="12">
        <v>0.17</v>
      </c>
      <c r="V792" s="3">
        <f t="shared" si="112"/>
        <v>106.52970000000001</v>
      </c>
      <c r="W792" s="7">
        <v>45213</v>
      </c>
      <c r="X792">
        <v>85.9</v>
      </c>
      <c r="Y792" s="12">
        <v>0</v>
      </c>
      <c r="Z792" s="3">
        <f t="shared" si="113"/>
        <v>116.38830000000002</v>
      </c>
      <c r="AA792" s="7">
        <v>45244</v>
      </c>
      <c r="AB792">
        <v>39.299999999999997</v>
      </c>
      <c r="AC792" s="12"/>
      <c r="AD792" s="3">
        <f t="shared" si="114"/>
        <v>63.469499999999996</v>
      </c>
      <c r="AE792" s="7">
        <v>45274</v>
      </c>
      <c r="AF792">
        <v>305</v>
      </c>
      <c r="AG792" s="12"/>
      <c r="AH792" s="3">
        <f t="shared" si="115"/>
        <v>492.57499999999999</v>
      </c>
    </row>
    <row r="793" spans="2:34" x14ac:dyDescent="0.35">
      <c r="B793">
        <f t="shared" si="116"/>
        <v>2023</v>
      </c>
      <c r="C793" s="7">
        <v>45061</v>
      </c>
      <c r="D793">
        <v>25</v>
      </c>
      <c r="E793" s="12">
        <v>0</v>
      </c>
      <c r="F793" s="3">
        <f t="shared" si="108"/>
        <v>17.495000000000005</v>
      </c>
      <c r="G793" s="7">
        <v>45092</v>
      </c>
      <c r="H793">
        <v>27.8</v>
      </c>
      <c r="I793" s="12">
        <v>0.32</v>
      </c>
      <c r="J793" s="3">
        <f t="shared" si="109"/>
        <v>65.016599999999997</v>
      </c>
      <c r="K793" s="7">
        <v>45122</v>
      </c>
      <c r="L793">
        <v>30.7</v>
      </c>
      <c r="M793" s="12">
        <v>0</v>
      </c>
      <c r="N793" s="3">
        <f t="shared" si="110"/>
        <v>23.325900000000004</v>
      </c>
      <c r="O793" s="7">
        <v>45153</v>
      </c>
      <c r="P793">
        <v>41.4</v>
      </c>
      <c r="Q793" s="12">
        <v>0.03</v>
      </c>
      <c r="R793" s="3">
        <f t="shared" si="111"/>
        <v>45.656299999999995</v>
      </c>
      <c r="S793" s="7">
        <v>45184</v>
      </c>
      <c r="T793">
        <v>77.5</v>
      </c>
      <c r="U793" s="12">
        <v>0</v>
      </c>
      <c r="V793" s="3">
        <f t="shared" si="112"/>
        <v>98.537500000000009</v>
      </c>
      <c r="W793" s="7">
        <v>45214</v>
      </c>
      <c r="X793">
        <v>73.900000000000006</v>
      </c>
      <c r="Y793" s="12">
        <v>0</v>
      </c>
      <c r="Z793" s="3">
        <f t="shared" si="113"/>
        <v>99.144300000000015</v>
      </c>
      <c r="AA793" s="7">
        <v>45245</v>
      </c>
      <c r="AB793">
        <v>38.200000000000003</v>
      </c>
      <c r="AC793" s="12"/>
      <c r="AD793" s="3">
        <f t="shared" si="114"/>
        <v>61.693000000000005</v>
      </c>
      <c r="AE793" s="7">
        <v>45275</v>
      </c>
      <c r="AF793">
        <v>215</v>
      </c>
      <c r="AG793" s="12"/>
      <c r="AH793" s="3">
        <f t="shared" si="115"/>
        <v>347.22500000000002</v>
      </c>
    </row>
    <row r="794" spans="2:34" x14ac:dyDescent="0.35">
      <c r="B794">
        <f t="shared" si="116"/>
        <v>2023</v>
      </c>
      <c r="C794" s="7">
        <v>45062</v>
      </c>
      <c r="D794">
        <v>23.9</v>
      </c>
      <c r="E794" s="12">
        <v>0</v>
      </c>
      <c r="F794" s="3">
        <f t="shared" si="108"/>
        <v>15.914299999999997</v>
      </c>
      <c r="G794" s="7">
        <v>45093</v>
      </c>
      <c r="H794">
        <v>26.3</v>
      </c>
      <c r="I794" s="12">
        <v>0</v>
      </c>
      <c r="J794" s="3">
        <f t="shared" si="109"/>
        <v>18.333100000000002</v>
      </c>
      <c r="K794" s="7">
        <v>45123</v>
      </c>
      <c r="L794">
        <v>41.6</v>
      </c>
      <c r="M794" s="12">
        <v>0.37</v>
      </c>
      <c r="N794" s="3">
        <f t="shared" si="110"/>
        <v>90.474700000000013</v>
      </c>
      <c r="O794" s="7">
        <v>45154</v>
      </c>
      <c r="P794">
        <v>36.200000000000003</v>
      </c>
      <c r="Q794" s="12">
        <v>0</v>
      </c>
      <c r="R794" s="3">
        <f t="shared" si="111"/>
        <v>34.009399999999999</v>
      </c>
      <c r="S794" s="7">
        <v>45185</v>
      </c>
      <c r="T794">
        <v>237</v>
      </c>
      <c r="U794" s="12">
        <v>0.77</v>
      </c>
      <c r="V794" s="3">
        <f t="shared" si="112"/>
        <v>434.8845</v>
      </c>
      <c r="W794" s="7">
        <v>45215</v>
      </c>
      <c r="X794">
        <v>70.8</v>
      </c>
      <c r="Y794" s="12">
        <v>0.13</v>
      </c>
      <c r="Z794" s="3">
        <f t="shared" si="113"/>
        <v>112.7791</v>
      </c>
      <c r="AA794" s="7">
        <v>45246</v>
      </c>
      <c r="AB794">
        <v>37.6</v>
      </c>
      <c r="AC794" s="12"/>
      <c r="AD794" s="3">
        <f t="shared" si="114"/>
        <v>60.724000000000004</v>
      </c>
      <c r="AE794" s="7">
        <v>45276</v>
      </c>
      <c r="AF794">
        <v>170</v>
      </c>
      <c r="AG794" s="12"/>
      <c r="AH794" s="3">
        <f t="shared" si="115"/>
        <v>274.55</v>
      </c>
    </row>
    <row r="795" spans="2:34" x14ac:dyDescent="0.35">
      <c r="B795">
        <f t="shared" si="116"/>
        <v>2023</v>
      </c>
      <c r="C795" s="7">
        <v>45063</v>
      </c>
      <c r="D795">
        <v>23.7</v>
      </c>
      <c r="E795" s="12">
        <v>0.01</v>
      </c>
      <c r="F795" s="3">
        <f t="shared" si="108"/>
        <v>17.0184</v>
      </c>
      <c r="G795" s="7">
        <v>45094</v>
      </c>
      <c r="H795">
        <v>31.2</v>
      </c>
      <c r="I795" s="12">
        <v>0.2</v>
      </c>
      <c r="J795" s="3">
        <f t="shared" si="109"/>
        <v>53.2044</v>
      </c>
      <c r="K795" s="7">
        <v>45124</v>
      </c>
      <c r="L795">
        <v>165</v>
      </c>
      <c r="M795" s="12">
        <v>3.1</v>
      </c>
      <c r="N795" s="3">
        <f t="shared" si="110"/>
        <v>647.68000000000006</v>
      </c>
      <c r="O795" s="7">
        <v>45155</v>
      </c>
      <c r="P795">
        <v>31.7</v>
      </c>
      <c r="Q795" s="12">
        <v>0</v>
      </c>
      <c r="R795" s="3">
        <f t="shared" si="111"/>
        <v>27.542899999999999</v>
      </c>
      <c r="S795" s="7">
        <v>45186</v>
      </c>
      <c r="T795">
        <v>583</v>
      </c>
      <c r="U795" s="12">
        <v>1.1599999999999999</v>
      </c>
      <c r="V795" s="3">
        <f t="shared" si="112"/>
        <v>986.35500000000002</v>
      </c>
      <c r="W795" s="7">
        <v>45216</v>
      </c>
      <c r="X795">
        <v>70.5</v>
      </c>
      <c r="Y795" s="12">
        <v>0.15</v>
      </c>
      <c r="Z795" s="3">
        <f t="shared" si="113"/>
        <v>115.13100000000001</v>
      </c>
      <c r="AA795" s="7">
        <v>45247</v>
      </c>
      <c r="AB795">
        <v>36.4</v>
      </c>
      <c r="AC795" s="12"/>
      <c r="AD795" s="3">
        <f t="shared" si="114"/>
        <v>58.785999999999994</v>
      </c>
      <c r="AE795" s="7">
        <v>45277</v>
      </c>
      <c r="AF795">
        <v>138</v>
      </c>
      <c r="AG795" s="12"/>
      <c r="AH795" s="3">
        <f t="shared" si="115"/>
        <v>222.87</v>
      </c>
    </row>
    <row r="796" spans="2:34" x14ac:dyDescent="0.35">
      <c r="B796">
        <f t="shared" si="116"/>
        <v>2023</v>
      </c>
      <c r="C796" s="7">
        <v>45064</v>
      </c>
      <c r="D796">
        <v>21.8</v>
      </c>
      <c r="E796" s="12">
        <v>0</v>
      </c>
      <c r="F796" s="3">
        <f t="shared" si="108"/>
        <v>12.896600000000003</v>
      </c>
      <c r="G796" s="7">
        <v>45095</v>
      </c>
      <c r="H796">
        <v>67.099999999999994</v>
      </c>
      <c r="I796" s="12">
        <v>0.95</v>
      </c>
      <c r="J796" s="3">
        <f t="shared" si="109"/>
        <v>209.15519999999998</v>
      </c>
      <c r="K796" s="7">
        <v>45125</v>
      </c>
      <c r="L796">
        <v>165</v>
      </c>
      <c r="M796" s="12">
        <v>0</v>
      </c>
      <c r="N796" s="3">
        <f t="shared" si="110"/>
        <v>216.31500000000003</v>
      </c>
      <c r="O796" s="7">
        <v>45156</v>
      </c>
      <c r="P796">
        <v>30.2</v>
      </c>
      <c r="Q796" s="12">
        <v>0.08</v>
      </c>
      <c r="R796" s="3">
        <f t="shared" si="111"/>
        <v>36.519399999999997</v>
      </c>
      <c r="S796" s="7">
        <v>45187</v>
      </c>
      <c r="T796">
        <v>433</v>
      </c>
      <c r="U796" s="12">
        <v>0.09</v>
      </c>
      <c r="V796" s="3">
        <f t="shared" si="112"/>
        <v>621.91449999999998</v>
      </c>
      <c r="W796" s="7">
        <v>45217</v>
      </c>
      <c r="X796">
        <v>65.2</v>
      </c>
      <c r="Y796" s="12">
        <v>0.02</v>
      </c>
      <c r="Z796" s="3">
        <f t="shared" si="113"/>
        <v>89.42540000000001</v>
      </c>
      <c r="AA796" s="7">
        <v>45248</v>
      </c>
      <c r="AB796">
        <v>41.7</v>
      </c>
      <c r="AC796" s="12"/>
      <c r="AD796" s="3">
        <f t="shared" si="114"/>
        <v>67.345500000000001</v>
      </c>
      <c r="AE796" s="7">
        <v>45278</v>
      </c>
      <c r="AF796">
        <v>241</v>
      </c>
      <c r="AG796" s="12"/>
      <c r="AH796" s="3">
        <f t="shared" si="115"/>
        <v>389.21499999999997</v>
      </c>
    </row>
    <row r="797" spans="2:34" x14ac:dyDescent="0.35">
      <c r="B797">
        <f t="shared" si="116"/>
        <v>2023</v>
      </c>
      <c r="C797" s="7">
        <v>45065</v>
      </c>
      <c r="D797">
        <v>20.2</v>
      </c>
      <c r="E797" s="12">
        <v>0</v>
      </c>
      <c r="F797" s="3">
        <f t="shared" si="108"/>
        <v>10.5974</v>
      </c>
      <c r="G797" s="7">
        <v>45096</v>
      </c>
      <c r="H797">
        <v>75.5</v>
      </c>
      <c r="I797" s="12">
        <v>0.02</v>
      </c>
      <c r="J797" s="3">
        <f t="shared" si="109"/>
        <v>91.816500000000005</v>
      </c>
      <c r="K797" s="7">
        <v>45126</v>
      </c>
      <c r="L797">
        <v>129</v>
      </c>
      <c r="M797" s="12">
        <v>0</v>
      </c>
      <c r="N797" s="3">
        <f t="shared" si="110"/>
        <v>164.58300000000003</v>
      </c>
      <c r="O797" s="7">
        <v>45157</v>
      </c>
      <c r="P797">
        <v>40.799999999999997</v>
      </c>
      <c r="Q797" s="12">
        <v>0.34</v>
      </c>
      <c r="R797" s="3">
        <f t="shared" si="111"/>
        <v>87.930599999999998</v>
      </c>
      <c r="S797" s="7">
        <v>45188</v>
      </c>
      <c r="T797">
        <v>315</v>
      </c>
      <c r="U797" s="12">
        <v>0.62</v>
      </c>
      <c r="V797" s="3">
        <f t="shared" si="112"/>
        <v>526.09800000000007</v>
      </c>
      <c r="W797" s="7">
        <v>45218</v>
      </c>
      <c r="X797">
        <v>61.4</v>
      </c>
      <c r="Y797" s="12">
        <v>0</v>
      </c>
      <c r="Z797" s="3">
        <f t="shared" si="113"/>
        <v>81.18180000000001</v>
      </c>
      <c r="AA797" s="7">
        <v>45249</v>
      </c>
      <c r="AB797">
        <v>46.1</v>
      </c>
      <c r="AC797" s="12"/>
      <c r="AD797" s="3">
        <f t="shared" si="114"/>
        <v>74.451499999999996</v>
      </c>
      <c r="AE797" s="7">
        <v>45279</v>
      </c>
      <c r="AF797">
        <v>560</v>
      </c>
      <c r="AG797" s="12"/>
      <c r="AH797" s="3">
        <f t="shared" si="115"/>
        <v>904.4</v>
      </c>
    </row>
    <row r="798" spans="2:34" x14ac:dyDescent="0.35">
      <c r="B798">
        <f t="shared" si="116"/>
        <v>2023</v>
      </c>
      <c r="C798" s="7">
        <v>45066</v>
      </c>
      <c r="D798">
        <v>20.100000000000001</v>
      </c>
      <c r="E798" s="12">
        <v>0</v>
      </c>
      <c r="F798" s="3">
        <f t="shared" si="108"/>
        <v>10.453700000000005</v>
      </c>
      <c r="G798" s="7">
        <v>45097</v>
      </c>
      <c r="H798">
        <v>68.5</v>
      </c>
      <c r="I798" s="12">
        <v>0.02</v>
      </c>
      <c r="J798" s="3">
        <f t="shared" si="109"/>
        <v>81.757500000000007</v>
      </c>
      <c r="K798" s="7">
        <v>45127</v>
      </c>
      <c r="L798">
        <v>91.3</v>
      </c>
      <c r="M798" s="12">
        <v>0.01</v>
      </c>
      <c r="N798" s="3">
        <f t="shared" si="110"/>
        <v>111.79960000000001</v>
      </c>
      <c r="O798" s="7">
        <v>45158</v>
      </c>
      <c r="P798">
        <v>31.6</v>
      </c>
      <c r="Q798" s="12">
        <v>0.13</v>
      </c>
      <c r="R798" s="3">
        <f t="shared" si="111"/>
        <v>45.488700000000009</v>
      </c>
      <c r="S798" s="7">
        <v>45189</v>
      </c>
      <c r="T798">
        <v>239</v>
      </c>
      <c r="U798" s="12">
        <v>0</v>
      </c>
      <c r="V798" s="3">
        <f t="shared" si="112"/>
        <v>330.61300000000006</v>
      </c>
      <c r="W798" s="7">
        <v>45219</v>
      </c>
      <c r="X798">
        <v>57.1</v>
      </c>
      <c r="Y798" s="12">
        <v>0</v>
      </c>
      <c r="Z798" s="3">
        <f t="shared" si="113"/>
        <v>75.002700000000004</v>
      </c>
      <c r="AA798" s="7">
        <v>45250</v>
      </c>
      <c r="AB798">
        <v>46</v>
      </c>
      <c r="AC798" s="12"/>
      <c r="AD798" s="3">
        <f t="shared" si="114"/>
        <v>74.290000000000006</v>
      </c>
      <c r="AE798" s="7">
        <v>45280</v>
      </c>
      <c r="AF798">
        <v>453</v>
      </c>
      <c r="AG798" s="12"/>
      <c r="AH798" s="3">
        <f t="shared" si="115"/>
        <v>731.59500000000003</v>
      </c>
    </row>
    <row r="799" spans="2:34" x14ac:dyDescent="0.35">
      <c r="B799">
        <f t="shared" si="116"/>
        <v>2023</v>
      </c>
      <c r="C799" s="7">
        <v>45067</v>
      </c>
      <c r="D799">
        <v>60.9</v>
      </c>
      <c r="E799" s="12">
        <v>2.08</v>
      </c>
      <c r="F799" s="3">
        <f t="shared" si="108"/>
        <v>358.51530000000002</v>
      </c>
      <c r="G799" s="7">
        <v>45098</v>
      </c>
      <c r="H799">
        <v>56.7</v>
      </c>
      <c r="I799" s="12">
        <v>0</v>
      </c>
      <c r="J799" s="3">
        <f t="shared" si="109"/>
        <v>62.017900000000004</v>
      </c>
      <c r="K799" s="7">
        <v>45128</v>
      </c>
      <c r="L799">
        <v>66.400000000000006</v>
      </c>
      <c r="M799" s="12">
        <v>0</v>
      </c>
      <c r="N799" s="3">
        <f t="shared" si="110"/>
        <v>74.626800000000003</v>
      </c>
      <c r="O799" s="7">
        <v>45159</v>
      </c>
      <c r="P799">
        <v>27.3</v>
      </c>
      <c r="Q799" s="12">
        <v>7.0000000000000007E-2</v>
      </c>
      <c r="R799" s="3">
        <f t="shared" si="111"/>
        <v>30.960599999999999</v>
      </c>
      <c r="S799" s="7">
        <v>45190</v>
      </c>
      <c r="T799">
        <v>178</v>
      </c>
      <c r="U799" s="12">
        <v>0</v>
      </c>
      <c r="V799" s="3">
        <f t="shared" si="112"/>
        <v>242.95599999999999</v>
      </c>
      <c r="W799" s="7">
        <v>45220</v>
      </c>
      <c r="X799">
        <v>71.8</v>
      </c>
      <c r="Y799" s="12">
        <v>0.36</v>
      </c>
      <c r="Z799" s="3">
        <f t="shared" si="113"/>
        <v>146.22059999999999</v>
      </c>
      <c r="AA799" s="7">
        <v>45251</v>
      </c>
      <c r="AB799">
        <v>45.9</v>
      </c>
      <c r="AC799" s="12"/>
      <c r="AD799" s="3">
        <f t="shared" si="114"/>
        <v>74.128500000000003</v>
      </c>
      <c r="AE799" s="7">
        <v>45281</v>
      </c>
      <c r="AF799">
        <v>298</v>
      </c>
      <c r="AG799" s="12"/>
      <c r="AH799" s="3">
        <f t="shared" si="115"/>
        <v>481.27</v>
      </c>
    </row>
    <row r="800" spans="2:34" x14ac:dyDescent="0.35">
      <c r="B800">
        <f t="shared" si="116"/>
        <v>2023</v>
      </c>
      <c r="C800" s="7">
        <v>45068</v>
      </c>
      <c r="D800">
        <v>61.5</v>
      </c>
      <c r="E800" s="12">
        <v>0</v>
      </c>
      <c r="F800" s="3">
        <f t="shared" si="108"/>
        <v>69.94550000000001</v>
      </c>
      <c r="G800" s="7">
        <v>45099</v>
      </c>
      <c r="H800">
        <v>44.8</v>
      </c>
      <c r="I800" s="12">
        <v>0</v>
      </c>
      <c r="J800" s="3">
        <f t="shared" si="109"/>
        <v>44.9176</v>
      </c>
      <c r="K800" s="7">
        <v>45129</v>
      </c>
      <c r="L800">
        <v>53.4</v>
      </c>
      <c r="M800" s="12">
        <v>0.03</v>
      </c>
      <c r="N800" s="3">
        <f t="shared" si="110"/>
        <v>60.1203</v>
      </c>
      <c r="O800" s="7">
        <v>45160</v>
      </c>
      <c r="P800">
        <v>24.2</v>
      </c>
      <c r="Q800" s="12">
        <v>0</v>
      </c>
      <c r="R800" s="3">
        <f t="shared" si="111"/>
        <v>16.765399999999996</v>
      </c>
      <c r="S800" s="7">
        <v>45191</v>
      </c>
      <c r="T800">
        <v>132</v>
      </c>
      <c r="U800" s="12">
        <v>0</v>
      </c>
      <c r="V800" s="3">
        <f t="shared" si="112"/>
        <v>176.85399999999998</v>
      </c>
      <c r="W800" s="7">
        <v>45221</v>
      </c>
      <c r="X800">
        <v>157</v>
      </c>
      <c r="Y800" s="12">
        <v>1.23</v>
      </c>
      <c r="Z800" s="3">
        <f t="shared" si="113"/>
        <v>389.71349999999995</v>
      </c>
      <c r="AA800" s="7">
        <v>45252</v>
      </c>
      <c r="AB800">
        <v>54.8</v>
      </c>
      <c r="AC800" s="12"/>
      <c r="AD800" s="3">
        <f t="shared" si="114"/>
        <v>88.501999999999995</v>
      </c>
      <c r="AE800" s="7">
        <v>45282</v>
      </c>
      <c r="AF800">
        <v>195</v>
      </c>
      <c r="AG800" s="12"/>
      <c r="AH800" s="3">
        <f t="shared" si="115"/>
        <v>314.92500000000001</v>
      </c>
    </row>
    <row r="801" spans="1:34" x14ac:dyDescent="0.35">
      <c r="B801">
        <f t="shared" si="116"/>
        <v>2023</v>
      </c>
      <c r="C801" s="7">
        <v>45069</v>
      </c>
      <c r="D801">
        <v>52.9</v>
      </c>
      <c r="E801" s="12">
        <v>0</v>
      </c>
      <c r="F801" s="3">
        <f t="shared" si="108"/>
        <v>57.587300000000006</v>
      </c>
      <c r="G801" s="7">
        <v>45100</v>
      </c>
      <c r="H801">
        <v>36.1</v>
      </c>
      <c r="I801" s="12">
        <v>0</v>
      </c>
      <c r="J801" s="3">
        <f t="shared" si="109"/>
        <v>32.415700000000001</v>
      </c>
      <c r="K801" s="7">
        <v>45130</v>
      </c>
      <c r="L801">
        <v>44.3</v>
      </c>
      <c r="M801" s="12">
        <v>0</v>
      </c>
      <c r="N801" s="3">
        <f t="shared" si="110"/>
        <v>42.869099999999996</v>
      </c>
      <c r="O801" s="7">
        <v>45161</v>
      </c>
      <c r="P801">
        <v>21.2</v>
      </c>
      <c r="Q801" s="12">
        <v>0</v>
      </c>
      <c r="R801" s="3">
        <f t="shared" si="111"/>
        <v>12.4544</v>
      </c>
      <c r="S801" s="7">
        <v>45192</v>
      </c>
      <c r="T801">
        <v>103</v>
      </c>
      <c r="U801" s="12">
        <v>0</v>
      </c>
      <c r="V801" s="3">
        <f t="shared" si="112"/>
        <v>135.18099999999998</v>
      </c>
      <c r="W801" s="7">
        <v>45222</v>
      </c>
      <c r="X801">
        <v>275</v>
      </c>
      <c r="Y801" s="12">
        <v>0.71</v>
      </c>
      <c r="Z801" s="3">
        <f t="shared" si="113"/>
        <v>486.92149999999998</v>
      </c>
      <c r="AA801" s="7">
        <v>45253</v>
      </c>
      <c r="AB801">
        <v>95</v>
      </c>
      <c r="AC801" s="12"/>
      <c r="AD801" s="3">
        <f t="shared" si="114"/>
        <v>153.42500000000001</v>
      </c>
      <c r="AE801" s="7">
        <v>45283</v>
      </c>
      <c r="AF801">
        <v>150</v>
      </c>
      <c r="AG801" s="12"/>
      <c r="AH801" s="3">
        <f t="shared" si="115"/>
        <v>242.25</v>
      </c>
    </row>
    <row r="802" spans="1:34" x14ac:dyDescent="0.35">
      <c r="B802">
        <f t="shared" si="116"/>
        <v>2023</v>
      </c>
      <c r="C802" s="7">
        <v>45070</v>
      </c>
      <c r="D802">
        <v>44.8</v>
      </c>
      <c r="E802" s="12">
        <v>0</v>
      </c>
      <c r="F802" s="3">
        <f t="shared" si="108"/>
        <v>45.947600000000001</v>
      </c>
      <c r="G802" s="7">
        <v>45101</v>
      </c>
      <c r="H802">
        <v>30.8</v>
      </c>
      <c r="I802" s="12">
        <v>0</v>
      </c>
      <c r="J802" s="3">
        <f t="shared" si="109"/>
        <v>24.799600000000005</v>
      </c>
      <c r="K802" s="7">
        <v>45131</v>
      </c>
      <c r="L802">
        <v>37.299999999999997</v>
      </c>
      <c r="M802" s="12">
        <v>0</v>
      </c>
      <c r="N802" s="3">
        <f t="shared" si="110"/>
        <v>32.810099999999998</v>
      </c>
      <c r="O802" s="7">
        <v>45162</v>
      </c>
      <c r="P802">
        <v>19.600000000000001</v>
      </c>
      <c r="Q802" s="12">
        <v>0</v>
      </c>
      <c r="R802" s="3">
        <f t="shared" si="111"/>
        <v>10.155200000000001</v>
      </c>
      <c r="S802" s="7">
        <v>45193</v>
      </c>
      <c r="T802">
        <v>85.7</v>
      </c>
      <c r="U802" s="12">
        <v>0</v>
      </c>
      <c r="V802" s="3">
        <f t="shared" si="112"/>
        <v>110.32090000000001</v>
      </c>
      <c r="W802" s="7">
        <v>45223</v>
      </c>
      <c r="X802">
        <v>257</v>
      </c>
      <c r="Y802" s="12">
        <v>0</v>
      </c>
      <c r="Z802" s="3">
        <f t="shared" si="113"/>
        <v>362.25900000000001</v>
      </c>
      <c r="AA802" s="7">
        <v>45254</v>
      </c>
      <c r="AB802">
        <v>105</v>
      </c>
      <c r="AC802" s="12"/>
      <c r="AD802" s="3">
        <f t="shared" si="114"/>
        <v>169.57499999999999</v>
      </c>
      <c r="AE802" s="7">
        <v>45284</v>
      </c>
      <c r="AF802">
        <v>130</v>
      </c>
      <c r="AG802" s="12"/>
      <c r="AH802" s="3">
        <f t="shared" si="115"/>
        <v>209.95</v>
      </c>
    </row>
    <row r="803" spans="1:34" x14ac:dyDescent="0.35">
      <c r="B803">
        <f t="shared" si="116"/>
        <v>2023</v>
      </c>
      <c r="C803" s="7">
        <v>45071</v>
      </c>
      <c r="D803">
        <v>38.700000000000003</v>
      </c>
      <c r="E803" s="12">
        <v>0.26</v>
      </c>
      <c r="F803" s="3">
        <f t="shared" si="108"/>
        <v>73.360900000000015</v>
      </c>
      <c r="G803" s="7">
        <v>45102</v>
      </c>
      <c r="H803">
        <v>33.700000000000003</v>
      </c>
      <c r="I803" s="12">
        <v>7.0000000000000007E-2</v>
      </c>
      <c r="J803" s="3">
        <f t="shared" si="109"/>
        <v>38.707400000000007</v>
      </c>
      <c r="K803" s="7">
        <v>45132</v>
      </c>
      <c r="L803">
        <v>32</v>
      </c>
      <c r="M803" s="12">
        <v>0</v>
      </c>
      <c r="N803" s="3">
        <f t="shared" si="110"/>
        <v>25.194000000000003</v>
      </c>
      <c r="O803" s="7">
        <v>45163</v>
      </c>
      <c r="P803">
        <v>19.600000000000001</v>
      </c>
      <c r="Q803" s="12">
        <v>0.3</v>
      </c>
      <c r="R803" s="3">
        <f t="shared" si="111"/>
        <v>51.900199999999998</v>
      </c>
      <c r="S803" s="7">
        <v>45194</v>
      </c>
      <c r="T803">
        <v>72.7</v>
      </c>
      <c r="U803" s="12">
        <v>0</v>
      </c>
      <c r="V803" s="3">
        <f t="shared" si="112"/>
        <v>91.639900000000011</v>
      </c>
      <c r="W803" s="7">
        <v>45224</v>
      </c>
      <c r="X803">
        <v>189</v>
      </c>
      <c r="Y803" s="12">
        <v>0</v>
      </c>
      <c r="Z803" s="3">
        <f t="shared" si="113"/>
        <v>264.54300000000001</v>
      </c>
      <c r="AA803" s="7">
        <v>45255</v>
      </c>
      <c r="AB803">
        <v>94.9</v>
      </c>
      <c r="AC803" s="12"/>
      <c r="AD803" s="3">
        <f t="shared" si="114"/>
        <v>153.26350000000002</v>
      </c>
      <c r="AE803" s="7">
        <v>45285</v>
      </c>
      <c r="AF803">
        <v>114</v>
      </c>
      <c r="AG803" s="12"/>
      <c r="AH803" s="3">
        <f t="shared" si="115"/>
        <v>184.10999999999999</v>
      </c>
    </row>
    <row r="804" spans="1:34" x14ac:dyDescent="0.35">
      <c r="B804">
        <f t="shared" si="116"/>
        <v>2023</v>
      </c>
      <c r="C804" s="7">
        <v>45072</v>
      </c>
      <c r="D804">
        <v>33.299999999999997</v>
      </c>
      <c r="E804" s="12">
        <v>0</v>
      </c>
      <c r="F804" s="3">
        <f t="shared" si="108"/>
        <v>29.4221</v>
      </c>
      <c r="G804" s="7">
        <v>45103</v>
      </c>
      <c r="H804">
        <v>46.2</v>
      </c>
      <c r="I804" s="12">
        <v>0.18</v>
      </c>
      <c r="J804" s="3">
        <f t="shared" si="109"/>
        <v>71.976400000000012</v>
      </c>
      <c r="K804" s="7">
        <v>45133</v>
      </c>
      <c r="L804">
        <v>28.2</v>
      </c>
      <c r="M804" s="12">
        <v>0</v>
      </c>
      <c r="N804" s="3">
        <f t="shared" si="110"/>
        <v>19.733400000000003</v>
      </c>
      <c r="O804" s="7">
        <v>45164</v>
      </c>
      <c r="P804">
        <v>30.5</v>
      </c>
      <c r="Q804" s="12">
        <v>1.39</v>
      </c>
      <c r="R804" s="3">
        <f t="shared" si="111"/>
        <v>219.23699999999999</v>
      </c>
      <c r="S804" s="7">
        <v>45195</v>
      </c>
      <c r="T804">
        <v>62.2</v>
      </c>
      <c r="U804" s="12">
        <v>0</v>
      </c>
      <c r="V804" s="3">
        <f t="shared" si="112"/>
        <v>76.551400000000015</v>
      </c>
      <c r="W804" s="7">
        <v>45225</v>
      </c>
      <c r="X804">
        <v>142</v>
      </c>
      <c r="Y804" s="12">
        <v>0</v>
      </c>
      <c r="Z804" s="3">
        <f t="shared" si="113"/>
        <v>197.00399999999999</v>
      </c>
      <c r="AA804" s="7">
        <v>45256</v>
      </c>
      <c r="AB804">
        <v>77.7</v>
      </c>
      <c r="AC804" s="12"/>
      <c r="AD804" s="3">
        <f t="shared" si="114"/>
        <v>125.4855</v>
      </c>
      <c r="AE804" s="7">
        <v>45286</v>
      </c>
      <c r="AF804">
        <v>104</v>
      </c>
      <c r="AG804" s="12"/>
      <c r="AH804" s="3">
        <f t="shared" si="115"/>
        <v>167.96</v>
      </c>
    </row>
    <row r="805" spans="1:34" x14ac:dyDescent="0.35">
      <c r="B805">
        <f t="shared" si="116"/>
        <v>2023</v>
      </c>
      <c r="C805" s="7">
        <v>45073</v>
      </c>
      <c r="D805">
        <v>30.1</v>
      </c>
      <c r="E805" s="12">
        <v>0</v>
      </c>
      <c r="F805" s="3">
        <f t="shared" si="108"/>
        <v>24.823700000000002</v>
      </c>
      <c r="G805" s="7">
        <v>45104</v>
      </c>
      <c r="H805">
        <v>53.6</v>
      </c>
      <c r="I805" s="12">
        <v>0.92</v>
      </c>
      <c r="J805" s="3">
        <f t="shared" si="109"/>
        <v>185.5812</v>
      </c>
      <c r="K805" s="7">
        <v>45134</v>
      </c>
      <c r="L805">
        <v>26.1</v>
      </c>
      <c r="M805" s="12">
        <v>0.12</v>
      </c>
      <c r="N805" s="3">
        <f t="shared" si="110"/>
        <v>33.413700000000006</v>
      </c>
      <c r="O805" s="7">
        <v>45165</v>
      </c>
      <c r="P805">
        <v>26.9</v>
      </c>
      <c r="Q805" s="12">
        <v>0</v>
      </c>
      <c r="R805" s="3">
        <f t="shared" si="111"/>
        <v>20.645299999999995</v>
      </c>
      <c r="S805" s="7">
        <v>45196</v>
      </c>
      <c r="T805">
        <v>54.5</v>
      </c>
      <c r="U805" s="12">
        <v>0</v>
      </c>
      <c r="V805" s="3">
        <f t="shared" si="112"/>
        <v>65.486500000000007</v>
      </c>
      <c r="W805" s="7">
        <v>45226</v>
      </c>
      <c r="X805">
        <v>115</v>
      </c>
      <c r="Y805" s="12">
        <v>0</v>
      </c>
      <c r="Z805" s="3">
        <f t="shared" si="113"/>
        <v>158.20499999999998</v>
      </c>
      <c r="AA805" s="7">
        <v>45257</v>
      </c>
      <c r="AB805">
        <v>85.8</v>
      </c>
      <c r="AC805" s="12"/>
      <c r="AD805" s="3">
        <f t="shared" si="114"/>
        <v>138.56700000000001</v>
      </c>
      <c r="AE805" s="7">
        <v>45287</v>
      </c>
      <c r="AF805">
        <v>99.3</v>
      </c>
      <c r="AG805" s="12"/>
      <c r="AH805" s="3">
        <f t="shared" si="115"/>
        <v>160.36949999999999</v>
      </c>
    </row>
    <row r="806" spans="1:34" x14ac:dyDescent="0.35">
      <c r="B806">
        <f t="shared" si="116"/>
        <v>2023</v>
      </c>
      <c r="C806" s="7">
        <v>45074</v>
      </c>
      <c r="D806">
        <v>26.8</v>
      </c>
      <c r="E806" s="12">
        <v>0</v>
      </c>
      <c r="F806" s="3">
        <f t="shared" si="108"/>
        <v>20.081600000000002</v>
      </c>
      <c r="G806" s="7">
        <v>45105</v>
      </c>
      <c r="H806">
        <v>56.6</v>
      </c>
      <c r="I806" s="12">
        <v>0.37</v>
      </c>
      <c r="J806" s="3">
        <f t="shared" si="109"/>
        <v>113.3597</v>
      </c>
      <c r="K806" s="7">
        <v>45135</v>
      </c>
      <c r="L806">
        <v>29.1</v>
      </c>
      <c r="M806" s="12">
        <v>0.14000000000000001</v>
      </c>
      <c r="N806" s="3">
        <f t="shared" si="110"/>
        <v>40.507700000000007</v>
      </c>
      <c r="O806" s="7">
        <v>45166</v>
      </c>
      <c r="P806">
        <v>22.8</v>
      </c>
      <c r="Q806" s="12">
        <v>0</v>
      </c>
      <c r="R806" s="3">
        <f t="shared" si="111"/>
        <v>14.753600000000002</v>
      </c>
      <c r="S806" s="7">
        <v>45197</v>
      </c>
      <c r="T806">
        <v>49.8</v>
      </c>
      <c r="U806" s="12">
        <v>0</v>
      </c>
      <c r="V806" s="3">
        <f t="shared" si="112"/>
        <v>58.732600000000005</v>
      </c>
      <c r="W806" s="7">
        <v>45227</v>
      </c>
      <c r="X806">
        <v>97.7</v>
      </c>
      <c r="Y806" s="12">
        <v>0</v>
      </c>
      <c r="Z806" s="3">
        <f t="shared" si="113"/>
        <v>133.3449</v>
      </c>
      <c r="AA806" s="7">
        <v>45258</v>
      </c>
      <c r="AB806">
        <v>89.7</v>
      </c>
      <c r="AC806" s="12"/>
      <c r="AD806" s="3">
        <f t="shared" si="114"/>
        <v>144.8655</v>
      </c>
      <c r="AE806" s="7">
        <v>45288</v>
      </c>
      <c r="AF806">
        <v>112</v>
      </c>
      <c r="AG806" s="12"/>
      <c r="AH806" s="3">
        <f t="shared" si="115"/>
        <v>180.88</v>
      </c>
    </row>
    <row r="807" spans="1:34" x14ac:dyDescent="0.35">
      <c r="B807">
        <f t="shared" si="116"/>
        <v>2023</v>
      </c>
      <c r="C807" s="7">
        <v>45075</v>
      </c>
      <c r="D807">
        <v>23.5</v>
      </c>
      <c r="E807" s="12">
        <v>0</v>
      </c>
      <c r="F807" s="3">
        <f t="shared" si="108"/>
        <v>15.339500000000001</v>
      </c>
      <c r="G807" s="7">
        <v>45106</v>
      </c>
      <c r="H807">
        <v>53.3</v>
      </c>
      <c r="I807" s="12">
        <v>0.13</v>
      </c>
      <c r="J807" s="3">
        <f t="shared" si="109"/>
        <v>75.221599999999995</v>
      </c>
      <c r="K807" s="7">
        <v>45136</v>
      </c>
      <c r="L807">
        <v>28.1</v>
      </c>
      <c r="M807" s="12">
        <v>0</v>
      </c>
      <c r="N807" s="3">
        <f t="shared" si="110"/>
        <v>19.589700000000008</v>
      </c>
      <c r="O807" s="7">
        <v>45167</v>
      </c>
      <c r="P807">
        <v>20.399999999999999</v>
      </c>
      <c r="Q807" s="12">
        <v>0.03</v>
      </c>
      <c r="R807" s="3">
        <f t="shared" si="111"/>
        <v>15.479299999999997</v>
      </c>
      <c r="S807" s="7">
        <v>45198</v>
      </c>
      <c r="T807">
        <v>45.9</v>
      </c>
      <c r="U807" s="12">
        <v>0</v>
      </c>
      <c r="V807" s="3">
        <f t="shared" si="112"/>
        <v>53.128299999999996</v>
      </c>
      <c r="W807" s="7">
        <v>45228</v>
      </c>
      <c r="X807">
        <v>83.7</v>
      </c>
      <c r="Y807" s="12">
        <v>0</v>
      </c>
      <c r="Z807" s="3">
        <f t="shared" si="113"/>
        <v>113.22690000000001</v>
      </c>
      <c r="AA807" s="7">
        <v>45259</v>
      </c>
      <c r="AB807">
        <v>93.6</v>
      </c>
      <c r="AC807" s="12"/>
      <c r="AD807" s="3">
        <f t="shared" si="114"/>
        <v>151.16399999999999</v>
      </c>
      <c r="AE807" s="7">
        <v>45289</v>
      </c>
      <c r="AF807">
        <v>188</v>
      </c>
      <c r="AG807" s="12"/>
      <c r="AH807" s="3">
        <f t="shared" si="115"/>
        <v>303.62</v>
      </c>
    </row>
    <row r="808" spans="1:34" x14ac:dyDescent="0.35">
      <c r="B808">
        <f t="shared" si="116"/>
        <v>2023</v>
      </c>
      <c r="C808" s="7">
        <v>45076</v>
      </c>
      <c r="D808">
        <v>20.5</v>
      </c>
      <c r="E808" s="12">
        <v>0</v>
      </c>
      <c r="F808" s="3">
        <f t="shared" si="108"/>
        <v>11.028500000000001</v>
      </c>
      <c r="G808" s="7">
        <v>45107</v>
      </c>
      <c r="H808">
        <v>47.8</v>
      </c>
      <c r="I808" s="12">
        <v>0.01</v>
      </c>
      <c r="J808" s="3">
        <f t="shared" si="109"/>
        <v>50.620099999999994</v>
      </c>
      <c r="K808" s="7">
        <v>45137</v>
      </c>
      <c r="L808">
        <v>26.6</v>
      </c>
      <c r="M808" s="12">
        <v>0.08</v>
      </c>
      <c r="N808" s="3">
        <f t="shared" si="110"/>
        <v>28.566200000000002</v>
      </c>
      <c r="O808" s="7">
        <v>45168</v>
      </c>
      <c r="P808">
        <v>39.4</v>
      </c>
      <c r="Q808" s="12">
        <v>0.89</v>
      </c>
      <c r="R808" s="3">
        <f t="shared" si="111"/>
        <v>162.4513</v>
      </c>
      <c r="S808" s="7">
        <v>45199</v>
      </c>
      <c r="T808">
        <v>42.1</v>
      </c>
      <c r="U808" s="12">
        <v>0</v>
      </c>
      <c r="V808" s="3">
        <f t="shared" si="112"/>
        <v>47.667700000000004</v>
      </c>
      <c r="W808" s="7">
        <v>45229</v>
      </c>
      <c r="X808">
        <v>76.8</v>
      </c>
      <c r="Y808" s="12">
        <v>0.32</v>
      </c>
      <c r="Z808" s="3">
        <f t="shared" si="113"/>
        <v>147.83959999999999</v>
      </c>
      <c r="AA808" s="7">
        <v>45260</v>
      </c>
      <c r="AB808">
        <v>79.900000000000006</v>
      </c>
      <c r="AC808" s="12"/>
      <c r="AD808" s="3">
        <f t="shared" si="114"/>
        <v>129.0385</v>
      </c>
      <c r="AE808" s="7">
        <v>45290</v>
      </c>
      <c r="AF808">
        <v>224</v>
      </c>
      <c r="AG808" s="12"/>
      <c r="AH808" s="3">
        <f t="shared" si="115"/>
        <v>361.76</v>
      </c>
    </row>
    <row r="809" spans="1:34" x14ac:dyDescent="0.35">
      <c r="B809">
        <f t="shared" si="116"/>
        <v>2023</v>
      </c>
      <c r="C809" s="7">
        <v>45077</v>
      </c>
      <c r="D809">
        <v>17.5</v>
      </c>
      <c r="E809" s="12">
        <v>0</v>
      </c>
      <c r="F809" s="3">
        <f t="shared" si="108"/>
        <v>6.7175000000000011</v>
      </c>
      <c r="G809" s="6"/>
      <c r="J809" s="3" t="str">
        <f t="shared" si="109"/>
        <v/>
      </c>
      <c r="K809" s="7">
        <v>45138</v>
      </c>
      <c r="L809">
        <v>24.6</v>
      </c>
      <c r="M809" s="12">
        <v>0.08</v>
      </c>
      <c r="N809" s="3">
        <f t="shared" si="110"/>
        <v>25.6922</v>
      </c>
      <c r="O809" s="7">
        <v>45169</v>
      </c>
      <c r="P809">
        <v>41.8</v>
      </c>
      <c r="Q809" s="12">
        <v>0.02</v>
      </c>
      <c r="R809" s="3">
        <f t="shared" si="111"/>
        <v>44.839600000000004</v>
      </c>
      <c r="S809" s="6"/>
      <c r="V809" s="3" t="str">
        <f t="shared" si="112"/>
        <v/>
      </c>
      <c r="W809" s="7">
        <v>45230</v>
      </c>
      <c r="X809">
        <v>76.900000000000006</v>
      </c>
      <c r="Y809" s="12">
        <v>0.09</v>
      </c>
      <c r="Z809" s="3">
        <f t="shared" si="113"/>
        <v>115.97880000000001</v>
      </c>
      <c r="AA809" s="6"/>
      <c r="AD809" s="3" t="str">
        <f t="shared" si="114"/>
        <v/>
      </c>
      <c r="AE809" s="7">
        <v>45291</v>
      </c>
      <c r="AF809">
        <v>202</v>
      </c>
      <c r="AG809" s="12"/>
      <c r="AH809" s="3">
        <f t="shared" si="115"/>
        <v>326.23</v>
      </c>
    </row>
    <row r="810" spans="1:34" x14ac:dyDescent="0.35">
      <c r="A810" t="s">
        <v>58</v>
      </c>
      <c r="C810" s="6"/>
      <c r="F810" s="3">
        <f>COUNT(F4:F809)</f>
        <v>775</v>
      </c>
      <c r="G810" s="6"/>
      <c r="J810" s="3">
        <f>COUNT(J4:J809)</f>
        <v>750</v>
      </c>
      <c r="K810" s="6"/>
      <c r="N810" s="3">
        <f>COUNT(N4:N809)</f>
        <v>775</v>
      </c>
      <c r="O810" s="6"/>
      <c r="R810" s="3">
        <f>COUNT(R4:R809)</f>
        <v>806</v>
      </c>
      <c r="S810" s="6"/>
      <c r="V810" s="3">
        <f>COUNT(V4:V809)</f>
        <v>780</v>
      </c>
      <c r="W810" s="6"/>
      <c r="Z810" s="3">
        <f>COUNT(Z4:Z809)</f>
        <v>806</v>
      </c>
      <c r="AA810" s="6"/>
      <c r="AD810" s="3">
        <f>COUNT(AD4:AD809)</f>
        <v>780</v>
      </c>
      <c r="AE810" s="6"/>
      <c r="AH810" s="3">
        <f>COUNT(AH4:AH809)</f>
        <v>806</v>
      </c>
    </row>
    <row r="811" spans="1:34" x14ac:dyDescent="0.35">
      <c r="A811" t="s">
        <v>74</v>
      </c>
      <c r="C811" s="6"/>
      <c r="F811" s="3">
        <f>COUNTIF(F$4:F$809,"&lt;=0")</f>
        <v>3</v>
      </c>
      <c r="G811" s="6"/>
      <c r="J811" s="3">
        <f>COUNTIF(J4:J809,"&lt;=0")</f>
        <v>98</v>
      </c>
      <c r="K811" s="6"/>
      <c r="N811" s="3">
        <f>COUNTIF(N4:N809,"&lt;=0")</f>
        <v>357</v>
      </c>
      <c r="O811" s="6"/>
      <c r="R811" s="3">
        <f>COUNTIF(R4:R809,"&lt;=0")</f>
        <v>439</v>
      </c>
      <c r="S811" s="6"/>
      <c r="V811" s="3">
        <f>COUNTIF(V4:V809,"&lt;=0")</f>
        <v>363</v>
      </c>
      <c r="W811" s="6"/>
      <c r="Z811" s="3">
        <f>COUNTIF(Z4:Z809,"&lt;=0")</f>
        <v>94</v>
      </c>
      <c r="AA811" s="6"/>
      <c r="AD811" s="3">
        <f>COUNTIF(AD4:AD809,"&lt;=0")</f>
        <v>0</v>
      </c>
      <c r="AE811" s="6"/>
      <c r="AH811" s="3">
        <f>COUNTIF(AH4:AH809,"&lt;=0")</f>
        <v>0</v>
      </c>
    </row>
    <row r="812" spans="1:34" x14ac:dyDescent="0.35">
      <c r="A812" t="s">
        <v>54</v>
      </c>
      <c r="C812" s="6"/>
      <c r="F812" s="2">
        <f>F811/F$810</f>
        <v>3.8709677419354839E-3</v>
      </c>
      <c r="G812" s="6"/>
      <c r="J812" s="2">
        <f>J811/J$810</f>
        <v>0.13066666666666665</v>
      </c>
      <c r="K812" s="6"/>
      <c r="N812" s="2">
        <f>N811/N$810</f>
        <v>0.46064516129032257</v>
      </c>
      <c r="O812" s="6"/>
      <c r="R812" s="2">
        <f>R811/R$810</f>
        <v>0.54466501240694787</v>
      </c>
      <c r="S812" s="6"/>
      <c r="V812" s="2">
        <f>V811/V$810</f>
        <v>0.4653846153846154</v>
      </c>
      <c r="W812" s="6"/>
      <c r="Z812" s="2">
        <f>Z811/Z$810</f>
        <v>0.11662531017369727</v>
      </c>
      <c r="AA812" s="6"/>
      <c r="AD812" s="2">
        <f>AD811/AD$810</f>
        <v>0</v>
      </c>
      <c r="AE812" s="6"/>
      <c r="AH812" s="2">
        <f>AH811/AH$810</f>
        <v>0</v>
      </c>
    </row>
    <row r="813" spans="1:34" x14ac:dyDescent="0.35">
      <c r="A813" t="s">
        <v>6</v>
      </c>
      <c r="C813" s="6"/>
      <c r="F813" s="3">
        <f>COUNTIF(F$4:F$809,"&lt;=1")</f>
        <v>5</v>
      </c>
      <c r="G813" s="6"/>
      <c r="J813" s="3">
        <f>COUNTIF(J$4:J$809,"&lt;=1")</f>
        <v>112</v>
      </c>
      <c r="K813" s="6"/>
      <c r="N813" s="3">
        <f>COUNTIF(N$4:N$809,"&lt;=1")</f>
        <v>371</v>
      </c>
      <c r="O813" s="6"/>
      <c r="R813" s="3">
        <f>COUNTIF(R$4:R$809,"&lt;=1")</f>
        <v>453</v>
      </c>
      <c r="S813" s="6"/>
      <c r="V813" s="3">
        <f>COUNTIF(V$4:V$809,"&lt;=1")</f>
        <v>379</v>
      </c>
      <c r="W813" s="6"/>
      <c r="Z813" s="3">
        <f>COUNTIF(Z$4:Z$809,"&lt;=1")</f>
        <v>109</v>
      </c>
      <c r="AA813" s="6"/>
      <c r="AD813" s="3">
        <f>COUNTIF(AD$4:AD$809,"&lt;=1")</f>
        <v>0</v>
      </c>
      <c r="AE813" s="6"/>
      <c r="AH813" s="3">
        <f>COUNTIF(AH$4:AH$809,"&lt;=1")</f>
        <v>0</v>
      </c>
    </row>
    <row r="814" spans="1:34" x14ac:dyDescent="0.35">
      <c r="A814" t="s">
        <v>55</v>
      </c>
      <c r="C814" s="6"/>
      <c r="F814" s="2">
        <f>F813/F$810</f>
        <v>6.4516129032258064E-3</v>
      </c>
      <c r="G814" s="6"/>
      <c r="J814" s="2">
        <f>J813/J$810</f>
        <v>0.14933333333333335</v>
      </c>
      <c r="K814" s="6"/>
      <c r="N814" s="2">
        <f>N813/N$810</f>
        <v>0.47870967741935483</v>
      </c>
      <c r="O814" s="6"/>
      <c r="R814" s="2">
        <f>R813/R$810</f>
        <v>0.56203473945409432</v>
      </c>
      <c r="S814" s="6"/>
      <c r="V814" s="2">
        <f>V813/V$810</f>
        <v>0.48589743589743589</v>
      </c>
      <c r="W814" s="6"/>
      <c r="Z814" s="2">
        <f>Z813/Z$810</f>
        <v>0.13523573200992556</v>
      </c>
      <c r="AA814" s="6"/>
      <c r="AD814" s="2">
        <f>AD813/AD$810</f>
        <v>0</v>
      </c>
      <c r="AE814" s="6"/>
      <c r="AH814" s="2">
        <f>AH813/AH$810</f>
        <v>0</v>
      </c>
    </row>
    <row r="815" spans="1:34" x14ac:dyDescent="0.35">
      <c r="A815" t="s">
        <v>56</v>
      </c>
      <c r="C815" s="6"/>
      <c r="F815" s="3">
        <v>8</v>
      </c>
      <c r="G815" s="6"/>
      <c r="J815" s="3">
        <v>8</v>
      </c>
      <c r="K815" s="6"/>
      <c r="N815" s="3">
        <v>9</v>
      </c>
      <c r="O815" s="6"/>
      <c r="R815" s="3">
        <v>12</v>
      </c>
      <c r="S815" s="6"/>
      <c r="V815" s="3">
        <v>16</v>
      </c>
      <c r="W815" s="6"/>
      <c r="Z815" s="3">
        <v>17</v>
      </c>
      <c r="AA815" s="6"/>
      <c r="AD815" s="3">
        <v>16</v>
      </c>
      <c r="AE815" s="6"/>
      <c r="AH815" s="3">
        <v>17</v>
      </c>
    </row>
    <row r="816" spans="1:34" x14ac:dyDescent="0.35">
      <c r="A816" t="s">
        <v>57</v>
      </c>
      <c r="C816" s="6"/>
      <c r="F816" s="3">
        <f>COUNTIF(F$4:F$809,"&lt;="&amp;F815+1)</f>
        <v>20</v>
      </c>
      <c r="G816" s="6"/>
      <c r="J816" s="3">
        <f>COUNTIF(J$4:J$809,"&lt;="&amp;J815+1)</f>
        <v>225</v>
      </c>
      <c r="K816" s="6"/>
      <c r="N816" s="3">
        <f>COUNTIF(N$4:N$809,"&lt;="&amp;N815+1)</f>
        <v>453</v>
      </c>
      <c r="O816" s="6"/>
      <c r="R816" s="3">
        <f>COUNTIF(R$4:R$809,"&lt;="&amp;R815+1)</f>
        <v>563</v>
      </c>
      <c r="S816" s="6"/>
      <c r="V816" s="3">
        <f>COUNTIF(V$4:V$809,"&lt;="&amp;V815+1)</f>
        <v>533</v>
      </c>
      <c r="W816" s="6"/>
      <c r="Z816" s="3">
        <f>COUNTIF(Z$4:Z$809,"&lt;="&amp;Z815+1)</f>
        <v>299</v>
      </c>
      <c r="AA816" s="6"/>
      <c r="AD816" s="3">
        <f>COUNTIF(AD$4:AD$809,"&lt;="&amp;AD815+1)</f>
        <v>50</v>
      </c>
      <c r="AE816" s="6"/>
      <c r="AH816" s="3">
        <f>COUNTIF(AH$4:AH$809,"&lt;="&amp;AH815+1)</f>
        <v>24</v>
      </c>
    </row>
    <row r="817" spans="1:34" x14ac:dyDescent="0.35">
      <c r="A817" t="s">
        <v>59</v>
      </c>
      <c r="C817" s="6"/>
      <c r="F817" s="2">
        <f>F816/F$810</f>
        <v>2.5806451612903226E-2</v>
      </c>
      <c r="G817" s="6"/>
      <c r="J817" s="2">
        <f>J816/J$810</f>
        <v>0.3</v>
      </c>
      <c r="K817" s="6"/>
      <c r="N817" s="2">
        <f>N816/N$810</f>
        <v>0.58451612903225802</v>
      </c>
      <c r="O817" s="6"/>
      <c r="R817" s="2">
        <f>R816/R$810</f>
        <v>0.69851116625310172</v>
      </c>
      <c r="S817" s="6"/>
      <c r="V817" s="2">
        <f>V816/V$810</f>
        <v>0.68333333333333335</v>
      </c>
      <c r="W817" s="6"/>
      <c r="Z817" s="2">
        <f>Z816/Z$810</f>
        <v>0.37096774193548387</v>
      </c>
      <c r="AA817" s="6"/>
      <c r="AD817" s="2">
        <f>AD816/AD$810</f>
        <v>6.4102564102564097E-2</v>
      </c>
      <c r="AE817" s="6"/>
      <c r="AH817" s="2">
        <f>AH816/AH$810</f>
        <v>2.9776674937965261E-2</v>
      </c>
    </row>
    <row r="818" spans="1:34" x14ac:dyDescent="0.35">
      <c r="A818" t="s">
        <v>60</v>
      </c>
      <c r="C818" s="6"/>
      <c r="F818" s="3">
        <f>COUNTIF(F$4:F$809,"&lt;="&amp;F815+25)</f>
        <v>146</v>
      </c>
      <c r="G818" s="6"/>
      <c r="J818" s="3">
        <f>COUNTIF(J$4:J$809,"&lt;="&amp;J815+25)</f>
        <v>395</v>
      </c>
      <c r="K818" s="6"/>
      <c r="N818" s="3">
        <f>COUNTIF(N$4:N$809,"&lt;="&amp;N815+25)</f>
        <v>578</v>
      </c>
      <c r="O818" s="6"/>
      <c r="R818" s="3">
        <f>COUNTIF(R$4:R$809,"&lt;="&amp;R815+25)</f>
        <v>671</v>
      </c>
      <c r="S818" s="6"/>
      <c r="V818" s="3">
        <f>COUNTIF(V$4:V$809,"&lt;="&amp;V815+25)</f>
        <v>612</v>
      </c>
      <c r="W818" s="6"/>
      <c r="Z818" s="3">
        <f>COUNTIF(Z$4:Z$809,"&lt;="&amp;Z815+25)</f>
        <v>445</v>
      </c>
      <c r="AA818" s="6"/>
      <c r="AD818" s="3">
        <f>COUNTIF(AD$4:AD$809,"&lt;="&amp;AD815+25)</f>
        <v>155</v>
      </c>
      <c r="AE818" s="6"/>
      <c r="AH818" s="3">
        <f>COUNTIF(AH$4:AH$809,"&lt;="&amp;AH815+25)</f>
        <v>86</v>
      </c>
    </row>
    <row r="819" spans="1:34" x14ac:dyDescent="0.35">
      <c r="A819" t="s">
        <v>61</v>
      </c>
      <c r="C819" s="6"/>
      <c r="F819" s="2">
        <f>F818/F$810</f>
        <v>0.18838709677419355</v>
      </c>
      <c r="G819" s="6"/>
      <c r="J819" s="2">
        <f>J818/J$810</f>
        <v>0.52666666666666662</v>
      </c>
      <c r="K819" s="6"/>
      <c r="N819" s="2">
        <f>N818/N$810</f>
        <v>0.74580645161290327</v>
      </c>
      <c r="O819" s="6"/>
      <c r="R819" s="2">
        <f>R818/R$810</f>
        <v>0.83250620347394544</v>
      </c>
      <c r="S819" s="6"/>
      <c r="V819" s="2">
        <f>V818/V$810</f>
        <v>0.7846153846153846</v>
      </c>
      <c r="W819" s="6"/>
      <c r="Z819" s="2">
        <f>Z818/Z$810</f>
        <v>0.55210918114143925</v>
      </c>
      <c r="AA819" s="6"/>
      <c r="AD819" s="2">
        <f>AD818/AD$810</f>
        <v>0.19871794871794871</v>
      </c>
      <c r="AE819" s="6"/>
      <c r="AH819" s="2">
        <f>AH818/AH$810</f>
        <v>0.10669975186104218</v>
      </c>
    </row>
    <row r="820" spans="1:34" x14ac:dyDescent="0.35">
      <c r="A820" t="s">
        <v>62</v>
      </c>
      <c r="C820" s="6"/>
      <c r="F820" s="3">
        <f>COUNTIF(F$4:F$809,"&lt;="&amp;F815+50)</f>
        <v>293</v>
      </c>
      <c r="G820" s="6"/>
      <c r="J820" s="3">
        <f>COUNTIF(J$4:J$809,"&lt;="&amp;J815+50)</f>
        <v>512</v>
      </c>
      <c r="K820" s="6"/>
      <c r="N820" s="3">
        <f>COUNTIF(N$4:N$809,"&lt;="&amp;N815+50)</f>
        <v>648</v>
      </c>
      <c r="O820" s="6"/>
      <c r="R820" s="3">
        <f>COUNTIF(R$4:R$809,"&lt;="&amp;R815+50)</f>
        <v>710</v>
      </c>
      <c r="S820" s="6"/>
      <c r="V820" s="3">
        <f>COUNTIF(V$4:V$809,"&lt;="&amp;V815+50)</f>
        <v>661</v>
      </c>
      <c r="W820" s="6"/>
      <c r="Z820" s="3">
        <f>COUNTIF(Z$4:Z$809,"&lt;="&amp;Z815+50)</f>
        <v>524</v>
      </c>
      <c r="AA820" s="6"/>
      <c r="AD820" s="3">
        <f>COUNTIF(AD$4:AD$809,"&lt;="&amp;AD815+50)</f>
        <v>260</v>
      </c>
      <c r="AE820" s="6"/>
      <c r="AH820" s="3">
        <f>COUNTIF(AH$4:AH$809,"&lt;="&amp;AH815+50)</f>
        <v>190</v>
      </c>
    </row>
    <row r="821" spans="1:34" x14ac:dyDescent="0.35">
      <c r="A821" t="s">
        <v>63</v>
      </c>
      <c r="C821" s="6"/>
      <c r="F821" s="2">
        <f>F820/F$810</f>
        <v>0.37806451612903225</v>
      </c>
      <c r="G821" s="6"/>
      <c r="J821" s="2">
        <f>J820/J$810</f>
        <v>0.68266666666666664</v>
      </c>
      <c r="K821" s="6"/>
      <c r="N821" s="2">
        <f>N820/N$810</f>
        <v>0.83612903225806456</v>
      </c>
      <c r="O821" s="6"/>
      <c r="R821" s="2">
        <f>R820/R$810</f>
        <v>0.88089330024813894</v>
      </c>
      <c r="S821" s="6"/>
      <c r="V821" s="2">
        <f>V820/V$810</f>
        <v>0.84743589743589742</v>
      </c>
      <c r="W821" s="6"/>
      <c r="Z821" s="2">
        <f>Z820/Z$810</f>
        <v>0.65012406947890822</v>
      </c>
      <c r="AA821" s="6"/>
      <c r="AD821" s="2">
        <f>AD820/AD$810</f>
        <v>0.33333333333333331</v>
      </c>
      <c r="AE821" s="6"/>
      <c r="AH821" s="2">
        <f>AH820/AH$810</f>
        <v>0.23573200992555832</v>
      </c>
    </row>
    <row r="822" spans="1:34" x14ac:dyDescent="0.35">
      <c r="A822" t="s">
        <v>90</v>
      </c>
      <c r="C822" s="6"/>
      <c r="F822" s="2">
        <f>1-F819</f>
        <v>0.81161290322580648</v>
      </c>
      <c r="G822" s="6"/>
      <c r="J822" s="2">
        <f>1-J819</f>
        <v>0.47333333333333338</v>
      </c>
      <c r="K822" s="6"/>
      <c r="N822" s="2">
        <f>1-N819</f>
        <v>0.25419354838709673</v>
      </c>
      <c r="O822" s="6"/>
      <c r="R822" s="2">
        <f>1-R819</f>
        <v>0.16749379652605456</v>
      </c>
      <c r="S822" s="6"/>
      <c r="V822" s="2">
        <f>1-V819</f>
        <v>0.2153846153846154</v>
      </c>
      <c r="W822" s="6"/>
      <c r="Z822" s="2">
        <f>1-Z819</f>
        <v>0.44789081885856075</v>
      </c>
      <c r="AA822" s="6"/>
      <c r="AD822" s="2">
        <f>1-AD819</f>
        <v>0.80128205128205132</v>
      </c>
      <c r="AE822" s="6"/>
      <c r="AH822" s="2">
        <f>1-AH819</f>
        <v>0.89330024813895781</v>
      </c>
    </row>
    <row r="823" spans="1:34" x14ac:dyDescent="0.35">
      <c r="A823" t="s">
        <v>91</v>
      </c>
      <c r="C823" s="6"/>
      <c r="F823" s="2">
        <f>1-F821</f>
        <v>0.62193548387096775</v>
      </c>
      <c r="G823" s="6"/>
      <c r="J823" s="2">
        <f>1-J821</f>
        <v>0.31733333333333336</v>
      </c>
      <c r="K823" s="6"/>
      <c r="N823" s="2">
        <f>1-N821</f>
        <v>0.16387096774193544</v>
      </c>
      <c r="O823" s="6"/>
      <c r="R823" s="2">
        <f>1-R821</f>
        <v>0.11910669975186106</v>
      </c>
      <c r="S823" s="6"/>
      <c r="V823" s="2">
        <f>1-V821</f>
        <v>0.15256410256410258</v>
      </c>
      <c r="W823" s="6"/>
      <c r="Z823" s="2">
        <f>1-Z821</f>
        <v>0.34987593052109178</v>
      </c>
      <c r="AA823" s="6"/>
      <c r="AD823" s="2">
        <f>1-AD821</f>
        <v>0.66666666666666674</v>
      </c>
      <c r="AE823" s="6"/>
      <c r="AH823" s="2">
        <f>1-AH821</f>
        <v>0.76426799007444168</v>
      </c>
    </row>
    <row r="824" spans="1:34" x14ac:dyDescent="0.35">
      <c r="C824" s="6"/>
      <c r="F824" s="2"/>
      <c r="G824" s="6"/>
      <c r="J824" s="2"/>
      <c r="K824" s="6"/>
      <c r="N824" s="2"/>
      <c r="O824" s="6"/>
      <c r="R824" s="2"/>
      <c r="S824" s="6"/>
      <c r="V824" s="2"/>
      <c r="W824" s="6"/>
      <c r="Z824" s="2"/>
      <c r="AA824" s="6"/>
      <c r="AD824" s="2"/>
      <c r="AE824" s="6"/>
      <c r="AH824" s="2"/>
    </row>
    <row r="825" spans="1:34" x14ac:dyDescent="0.35">
      <c r="A825" t="s">
        <v>72</v>
      </c>
      <c r="B825" s="6">
        <v>1998</v>
      </c>
      <c r="C825" s="6"/>
      <c r="F825" s="3">
        <f>COUNTIFS($B$4:$B$809,$B825,F$4:F$809,"&lt;=0")</f>
        <v>0</v>
      </c>
      <c r="G825" s="6"/>
      <c r="J825" s="3">
        <f t="shared" ref="J825:J850" si="117">COUNTIFS($B$4:$B$809,$B825,J$4:J$809,"&lt;=0")</f>
        <v>0</v>
      </c>
      <c r="K825" s="6"/>
      <c r="N825" s="3">
        <f t="shared" ref="N825:N850" si="118">COUNTIFS($B$4:$B$809,$B825,N$4:N$809,"&lt;=0")</f>
        <v>0</v>
      </c>
      <c r="O825" s="6"/>
      <c r="R825" s="3">
        <f t="shared" ref="R825:R850" si="119">COUNTIFS($B$4:$B$809,$B825,R$4:R$809,"&lt;=0")</f>
        <v>27</v>
      </c>
      <c r="S825" s="6"/>
      <c r="V825" s="3">
        <f t="shared" ref="V825:V850" si="120">COUNTIFS($B$4:$B$809,$B825,V$4:V$809,"&lt;=0")</f>
        <v>23</v>
      </c>
      <c r="W825" s="6"/>
      <c r="Z825" s="3">
        <f t="shared" ref="Z825:Z850" si="121">COUNTIFS($B$4:$B$809,$B825,Z$4:Z$809,"&lt;=0")</f>
        <v>0</v>
      </c>
      <c r="AA825" s="6"/>
      <c r="AD825" s="3">
        <f t="shared" ref="AD825:AD850" si="122">COUNTIFS($B$4:$B$809,$B825,AD$4:AD$809,"&lt;=0")</f>
        <v>0</v>
      </c>
      <c r="AE825" s="6"/>
      <c r="AH825" s="3">
        <f t="shared" ref="AH825:AH850" si="123">COUNTIFS($B$4:$B$809,$B825,AH$4:AH$809,"&lt;=0")</f>
        <v>0</v>
      </c>
    </row>
    <row r="826" spans="1:34" x14ac:dyDescent="0.35">
      <c r="B826" s="6">
        <f>B825+1</f>
        <v>1999</v>
      </c>
      <c r="C826" s="6"/>
      <c r="F826" s="3">
        <f t="shared" ref="F826:F850" si="124">COUNTIFS($B$4:$B$809,$B826,F$4:F$809,"&lt;=0")</f>
        <v>0</v>
      </c>
      <c r="G826" s="6"/>
      <c r="J826" s="3">
        <f t="shared" si="117"/>
        <v>10</v>
      </c>
      <c r="K826" s="6"/>
      <c r="N826" s="3">
        <f t="shared" si="118"/>
        <v>25</v>
      </c>
      <c r="O826" s="6"/>
      <c r="R826" s="3">
        <f t="shared" si="119"/>
        <v>26</v>
      </c>
      <c r="S826" s="6"/>
      <c r="V826" s="3">
        <f t="shared" si="120"/>
        <v>13</v>
      </c>
      <c r="W826" s="6"/>
      <c r="Z826" s="3">
        <f t="shared" si="121"/>
        <v>0</v>
      </c>
      <c r="AA826" s="6"/>
      <c r="AD826" s="3">
        <f t="shared" si="122"/>
        <v>0</v>
      </c>
      <c r="AE826" s="6"/>
      <c r="AH826" s="3">
        <f t="shared" si="123"/>
        <v>0</v>
      </c>
    </row>
    <row r="827" spans="1:34" x14ac:dyDescent="0.35">
      <c r="B827" s="6">
        <f t="shared" ref="B827:B850" si="125">B826+1</f>
        <v>2000</v>
      </c>
      <c r="C827" s="6"/>
      <c r="F827" s="3">
        <f t="shared" si="124"/>
        <v>0</v>
      </c>
      <c r="G827" s="6"/>
      <c r="J827" s="3">
        <f t="shared" si="117"/>
        <v>0</v>
      </c>
      <c r="K827" s="6"/>
      <c r="N827" s="3">
        <f t="shared" si="118"/>
        <v>12</v>
      </c>
      <c r="O827" s="6"/>
      <c r="R827" s="3">
        <f t="shared" si="119"/>
        <v>22</v>
      </c>
      <c r="S827" s="6"/>
      <c r="V827" s="3">
        <f t="shared" si="120"/>
        <v>22</v>
      </c>
      <c r="W827" s="6"/>
      <c r="Z827" s="3">
        <f t="shared" si="121"/>
        <v>4</v>
      </c>
      <c r="AA827" s="6"/>
      <c r="AD827" s="3">
        <f t="shared" si="122"/>
        <v>0</v>
      </c>
      <c r="AE827" s="6"/>
      <c r="AH827" s="3">
        <f t="shared" si="123"/>
        <v>0</v>
      </c>
    </row>
    <row r="828" spans="1:34" x14ac:dyDescent="0.35">
      <c r="B828" s="6">
        <f t="shared" si="125"/>
        <v>2001</v>
      </c>
      <c r="C828" s="6"/>
      <c r="F828" s="3">
        <f t="shared" si="124"/>
        <v>0</v>
      </c>
      <c r="G828" s="6"/>
      <c r="J828" s="3">
        <f t="shared" si="117"/>
        <v>4</v>
      </c>
      <c r="K828" s="6"/>
      <c r="N828" s="3">
        <f t="shared" si="118"/>
        <v>24</v>
      </c>
      <c r="O828" s="6"/>
      <c r="R828" s="3">
        <f t="shared" si="119"/>
        <v>27</v>
      </c>
      <c r="S828" s="6"/>
      <c r="V828" s="3">
        <f t="shared" si="120"/>
        <v>25</v>
      </c>
      <c r="W828" s="6"/>
      <c r="Z828" s="3">
        <f t="shared" si="121"/>
        <v>21</v>
      </c>
      <c r="AA828" s="6"/>
      <c r="AD828" s="3">
        <f t="shared" si="122"/>
        <v>0</v>
      </c>
      <c r="AE828" s="6"/>
      <c r="AH828" s="3">
        <f t="shared" si="123"/>
        <v>0</v>
      </c>
    </row>
    <row r="829" spans="1:34" x14ac:dyDescent="0.35">
      <c r="B829" s="6">
        <f t="shared" si="125"/>
        <v>2002</v>
      </c>
      <c r="C829" s="6"/>
      <c r="F829" s="3">
        <f t="shared" si="124"/>
        <v>0</v>
      </c>
      <c r="G829" s="6"/>
      <c r="J829" s="3">
        <f t="shared" si="117"/>
        <v>2</v>
      </c>
      <c r="K829" s="6"/>
      <c r="N829" s="3">
        <f t="shared" si="118"/>
        <v>17</v>
      </c>
      <c r="O829" s="6"/>
      <c r="R829" s="3">
        <f t="shared" si="119"/>
        <v>27</v>
      </c>
      <c r="S829" s="6"/>
      <c r="V829" s="3">
        <f t="shared" si="120"/>
        <v>22</v>
      </c>
      <c r="W829" s="6"/>
      <c r="Z829" s="3">
        <f t="shared" si="121"/>
        <v>15</v>
      </c>
      <c r="AA829" s="6"/>
      <c r="AD829" s="3">
        <f t="shared" si="122"/>
        <v>0</v>
      </c>
      <c r="AE829" s="6"/>
      <c r="AH829" s="3">
        <f t="shared" si="123"/>
        <v>0</v>
      </c>
    </row>
    <row r="830" spans="1:34" x14ac:dyDescent="0.35">
      <c r="B830" s="6">
        <f t="shared" si="125"/>
        <v>2003</v>
      </c>
      <c r="C830" s="6"/>
      <c r="F830" s="3">
        <f t="shared" si="124"/>
        <v>0</v>
      </c>
      <c r="G830" s="6"/>
      <c r="J830" s="3">
        <f t="shared" si="117"/>
        <v>2</v>
      </c>
      <c r="K830" s="6"/>
      <c r="N830" s="3">
        <f t="shared" si="118"/>
        <v>24</v>
      </c>
      <c r="O830" s="6"/>
      <c r="R830" s="3">
        <f t="shared" si="119"/>
        <v>24</v>
      </c>
      <c r="S830" s="6"/>
      <c r="V830" s="3">
        <f t="shared" si="120"/>
        <v>22</v>
      </c>
      <c r="W830" s="6"/>
      <c r="Z830" s="3">
        <f t="shared" si="121"/>
        <v>0</v>
      </c>
      <c r="AA830" s="6"/>
      <c r="AD830" s="3">
        <f t="shared" si="122"/>
        <v>0</v>
      </c>
      <c r="AE830" s="6"/>
      <c r="AH830" s="3">
        <f t="shared" si="123"/>
        <v>0</v>
      </c>
    </row>
    <row r="831" spans="1:34" x14ac:dyDescent="0.35">
      <c r="B831" s="6">
        <f t="shared" si="125"/>
        <v>2004</v>
      </c>
      <c r="C831" s="6"/>
      <c r="F831" s="3">
        <f t="shared" si="124"/>
        <v>0</v>
      </c>
      <c r="G831" s="6"/>
      <c r="J831" s="3">
        <f t="shared" si="117"/>
        <v>6</v>
      </c>
      <c r="K831" s="6"/>
      <c r="N831" s="3">
        <f t="shared" si="118"/>
        <v>12</v>
      </c>
      <c r="O831" s="6"/>
      <c r="R831" s="3">
        <f t="shared" si="119"/>
        <v>5</v>
      </c>
      <c r="S831" s="6"/>
      <c r="V831" s="3">
        <f t="shared" si="120"/>
        <v>3</v>
      </c>
      <c r="W831" s="6"/>
      <c r="Z831" s="3">
        <f t="shared" si="121"/>
        <v>3</v>
      </c>
      <c r="AA831" s="6"/>
      <c r="AD831" s="3">
        <f t="shared" si="122"/>
        <v>0</v>
      </c>
      <c r="AE831" s="6"/>
      <c r="AH831" s="3">
        <f t="shared" si="123"/>
        <v>0</v>
      </c>
    </row>
    <row r="832" spans="1:34" x14ac:dyDescent="0.35">
      <c r="B832" s="6">
        <f t="shared" si="125"/>
        <v>2005</v>
      </c>
      <c r="C832" s="6"/>
      <c r="F832" s="3">
        <f t="shared" si="124"/>
        <v>0</v>
      </c>
      <c r="G832" s="6"/>
      <c r="J832" s="3">
        <f t="shared" si="117"/>
        <v>0</v>
      </c>
      <c r="K832" s="6"/>
      <c r="N832" s="3">
        <f t="shared" si="118"/>
        <v>11</v>
      </c>
      <c r="O832" s="6"/>
      <c r="R832" s="3">
        <f t="shared" si="119"/>
        <v>18</v>
      </c>
      <c r="S832" s="6"/>
      <c r="V832" s="3">
        <f t="shared" si="120"/>
        <v>8</v>
      </c>
      <c r="W832" s="6"/>
      <c r="Z832" s="3">
        <f t="shared" si="121"/>
        <v>0</v>
      </c>
      <c r="AA832" s="6"/>
      <c r="AD832" s="3">
        <f t="shared" si="122"/>
        <v>0</v>
      </c>
      <c r="AE832" s="6"/>
      <c r="AH832" s="3">
        <f t="shared" si="123"/>
        <v>0</v>
      </c>
    </row>
    <row r="833" spans="2:34" x14ac:dyDescent="0.35">
      <c r="B833" s="6">
        <f t="shared" si="125"/>
        <v>2006</v>
      </c>
      <c r="C833" s="6"/>
      <c r="F833" s="3">
        <f t="shared" si="124"/>
        <v>0</v>
      </c>
      <c r="G833" s="6"/>
      <c r="J833" s="3">
        <f t="shared" si="117"/>
        <v>0</v>
      </c>
      <c r="K833" s="6"/>
      <c r="N833" s="3">
        <f t="shared" si="118"/>
        <v>0</v>
      </c>
      <c r="O833" s="6"/>
      <c r="R833" s="3">
        <f t="shared" si="119"/>
        <v>7</v>
      </c>
      <c r="S833" s="6"/>
      <c r="V833" s="3">
        <f t="shared" si="120"/>
        <v>4</v>
      </c>
      <c r="W833" s="6"/>
      <c r="Z833" s="3">
        <f t="shared" si="121"/>
        <v>0</v>
      </c>
      <c r="AA833" s="6"/>
      <c r="AD833" s="3">
        <f t="shared" si="122"/>
        <v>0</v>
      </c>
      <c r="AE833" s="6"/>
      <c r="AH833" s="3">
        <f t="shared" si="123"/>
        <v>0</v>
      </c>
    </row>
    <row r="834" spans="2:34" x14ac:dyDescent="0.35">
      <c r="B834" s="6">
        <f t="shared" si="125"/>
        <v>2007</v>
      </c>
      <c r="C834" s="6"/>
      <c r="F834" s="3">
        <f t="shared" si="124"/>
        <v>0</v>
      </c>
      <c r="G834" s="6"/>
      <c r="J834" s="3">
        <f t="shared" si="117"/>
        <v>6</v>
      </c>
      <c r="K834" s="6"/>
      <c r="N834" s="3">
        <f t="shared" si="118"/>
        <v>20</v>
      </c>
      <c r="O834" s="6"/>
      <c r="R834" s="3">
        <f t="shared" si="119"/>
        <v>23</v>
      </c>
      <c r="S834" s="6"/>
      <c r="V834" s="3">
        <f t="shared" si="120"/>
        <v>25</v>
      </c>
      <c r="W834" s="6"/>
      <c r="Z834" s="3">
        <f t="shared" si="121"/>
        <v>8</v>
      </c>
      <c r="AA834" s="6"/>
      <c r="AD834" s="3">
        <f t="shared" si="122"/>
        <v>0</v>
      </c>
      <c r="AE834" s="6"/>
      <c r="AH834" s="3">
        <f t="shared" si="123"/>
        <v>0</v>
      </c>
    </row>
    <row r="835" spans="2:34" x14ac:dyDescent="0.35">
      <c r="B835" s="6">
        <f t="shared" si="125"/>
        <v>2008</v>
      </c>
      <c r="C835" s="6"/>
      <c r="F835" s="3">
        <f t="shared" si="124"/>
        <v>0</v>
      </c>
      <c r="G835" s="6"/>
      <c r="J835" s="3">
        <f t="shared" si="117"/>
        <v>8</v>
      </c>
      <c r="K835" s="6"/>
      <c r="N835" s="3">
        <f t="shared" si="118"/>
        <v>20</v>
      </c>
      <c r="O835" s="6"/>
      <c r="R835" s="3">
        <f t="shared" si="119"/>
        <v>8</v>
      </c>
      <c r="S835" s="6"/>
      <c r="V835" s="3">
        <f t="shared" si="120"/>
        <v>13</v>
      </c>
      <c r="W835" s="6"/>
      <c r="Z835" s="3">
        <f t="shared" si="121"/>
        <v>0</v>
      </c>
      <c r="AA835" s="6"/>
      <c r="AD835" s="3">
        <f t="shared" si="122"/>
        <v>0</v>
      </c>
      <c r="AE835" s="6"/>
      <c r="AH835" s="3">
        <f t="shared" si="123"/>
        <v>0</v>
      </c>
    </row>
    <row r="836" spans="2:34" x14ac:dyDescent="0.35">
      <c r="B836" s="6">
        <f t="shared" si="125"/>
        <v>2009</v>
      </c>
      <c r="C836" s="6"/>
      <c r="F836" s="3">
        <f t="shared" si="124"/>
        <v>0</v>
      </c>
      <c r="G836" s="6"/>
      <c r="J836" s="3">
        <f t="shared" si="117"/>
        <v>0</v>
      </c>
      <c r="K836" s="6"/>
      <c r="N836" s="3">
        <f t="shared" si="118"/>
        <v>0</v>
      </c>
      <c r="O836" s="6"/>
      <c r="R836" s="3">
        <f t="shared" si="119"/>
        <v>9</v>
      </c>
      <c r="S836" s="6"/>
      <c r="V836" s="3">
        <f t="shared" si="120"/>
        <v>14</v>
      </c>
      <c r="W836" s="6"/>
      <c r="Z836" s="3">
        <f t="shared" si="121"/>
        <v>0</v>
      </c>
      <c r="AA836" s="6"/>
      <c r="AD836" s="3">
        <f t="shared" si="122"/>
        <v>0</v>
      </c>
      <c r="AE836" s="6"/>
      <c r="AH836" s="3">
        <f t="shared" si="123"/>
        <v>0</v>
      </c>
    </row>
    <row r="837" spans="2:34" x14ac:dyDescent="0.35">
      <c r="B837" s="6">
        <f t="shared" si="125"/>
        <v>2010</v>
      </c>
      <c r="C837" s="6"/>
      <c r="F837" s="3">
        <f t="shared" si="124"/>
        <v>3</v>
      </c>
      <c r="G837" s="6"/>
      <c r="J837" s="3">
        <f t="shared" si="117"/>
        <v>6</v>
      </c>
      <c r="K837" s="6"/>
      <c r="N837" s="3">
        <f t="shared" si="118"/>
        <v>26</v>
      </c>
      <c r="O837" s="6"/>
      <c r="R837" s="3">
        <f t="shared" si="119"/>
        <v>24</v>
      </c>
      <c r="S837" s="6"/>
      <c r="V837" s="3">
        <f t="shared" si="120"/>
        <v>16</v>
      </c>
      <c r="W837" s="6"/>
      <c r="Z837" s="3">
        <f t="shared" si="121"/>
        <v>0</v>
      </c>
      <c r="AA837" s="6"/>
      <c r="AD837" s="3">
        <f t="shared" si="122"/>
        <v>0</v>
      </c>
      <c r="AE837" s="6"/>
      <c r="AH837" s="3">
        <f t="shared" si="123"/>
        <v>0</v>
      </c>
    </row>
    <row r="838" spans="2:34" x14ac:dyDescent="0.35">
      <c r="B838" s="6">
        <f t="shared" si="125"/>
        <v>2011</v>
      </c>
      <c r="C838" s="6"/>
      <c r="F838" s="3">
        <f t="shared" si="124"/>
        <v>0</v>
      </c>
      <c r="G838" s="6"/>
      <c r="J838" s="3">
        <f t="shared" si="117"/>
        <v>3</v>
      </c>
      <c r="K838" s="6"/>
      <c r="N838" s="3">
        <f t="shared" si="118"/>
        <v>24</v>
      </c>
      <c r="O838" s="6"/>
      <c r="R838" s="3">
        <f t="shared" si="119"/>
        <v>4</v>
      </c>
      <c r="S838" s="6"/>
      <c r="V838" s="3">
        <f t="shared" si="120"/>
        <v>7</v>
      </c>
      <c r="W838" s="6"/>
      <c r="Z838" s="3">
        <f t="shared" si="121"/>
        <v>0</v>
      </c>
      <c r="AA838" s="6"/>
      <c r="AD838" s="3">
        <f t="shared" si="122"/>
        <v>0</v>
      </c>
      <c r="AE838" s="6"/>
      <c r="AH838" s="3">
        <f t="shared" si="123"/>
        <v>0</v>
      </c>
    </row>
    <row r="839" spans="2:34" x14ac:dyDescent="0.35">
      <c r="B839" s="6">
        <f t="shared" si="125"/>
        <v>2012</v>
      </c>
      <c r="C839" s="6"/>
      <c r="F839" s="3">
        <f t="shared" si="124"/>
        <v>0</v>
      </c>
      <c r="G839" s="6"/>
      <c r="J839" s="3">
        <f t="shared" si="117"/>
        <v>0</v>
      </c>
      <c r="K839" s="6"/>
      <c r="N839" s="3">
        <f t="shared" si="118"/>
        <v>17</v>
      </c>
      <c r="O839" s="6"/>
      <c r="R839" s="3">
        <f t="shared" si="119"/>
        <v>20</v>
      </c>
      <c r="S839" s="6"/>
      <c r="V839" s="3">
        <f t="shared" si="120"/>
        <v>12</v>
      </c>
      <c r="W839" s="6"/>
      <c r="Z839" s="3">
        <f t="shared" si="121"/>
        <v>0</v>
      </c>
      <c r="AA839" s="6"/>
      <c r="AD839" s="3">
        <f t="shared" si="122"/>
        <v>0</v>
      </c>
      <c r="AE839" s="6"/>
      <c r="AH839" s="3">
        <f t="shared" si="123"/>
        <v>0</v>
      </c>
    </row>
    <row r="840" spans="2:34" x14ac:dyDescent="0.35">
      <c r="B840" s="6">
        <f t="shared" si="125"/>
        <v>2013</v>
      </c>
      <c r="C840" s="6"/>
      <c r="F840" s="3">
        <f t="shared" si="124"/>
        <v>0</v>
      </c>
      <c r="G840" s="6"/>
      <c r="J840" s="3">
        <f t="shared" si="117"/>
        <v>0</v>
      </c>
      <c r="K840" s="6"/>
      <c r="N840" s="3">
        <f t="shared" si="118"/>
        <v>0</v>
      </c>
      <c r="O840" s="6"/>
      <c r="R840" s="3">
        <f t="shared" si="119"/>
        <v>0</v>
      </c>
      <c r="S840" s="6"/>
      <c r="V840" s="3">
        <f t="shared" si="120"/>
        <v>0</v>
      </c>
      <c r="W840" s="6"/>
      <c r="Z840" s="3">
        <f t="shared" si="121"/>
        <v>0</v>
      </c>
      <c r="AA840" s="6"/>
      <c r="AD840" s="3">
        <f t="shared" si="122"/>
        <v>0</v>
      </c>
      <c r="AE840" s="6"/>
      <c r="AH840" s="3">
        <f t="shared" si="123"/>
        <v>0</v>
      </c>
    </row>
    <row r="841" spans="2:34" x14ac:dyDescent="0.35">
      <c r="B841" s="6">
        <f t="shared" si="125"/>
        <v>2014</v>
      </c>
      <c r="C841" s="6"/>
      <c r="F841" s="3">
        <f t="shared" si="124"/>
        <v>0</v>
      </c>
      <c r="G841" s="6"/>
      <c r="J841" s="3">
        <f t="shared" si="117"/>
        <v>0</v>
      </c>
      <c r="K841" s="6"/>
      <c r="N841" s="3">
        <f t="shared" si="118"/>
        <v>0</v>
      </c>
      <c r="O841" s="6"/>
      <c r="R841" s="3">
        <f t="shared" si="119"/>
        <v>2</v>
      </c>
      <c r="S841" s="6"/>
      <c r="V841" s="3">
        <f t="shared" si="120"/>
        <v>11</v>
      </c>
      <c r="W841" s="6"/>
      <c r="Z841" s="3">
        <f t="shared" si="121"/>
        <v>0</v>
      </c>
      <c r="AA841" s="6"/>
      <c r="AD841" s="3">
        <f t="shared" si="122"/>
        <v>0</v>
      </c>
      <c r="AE841" s="6"/>
      <c r="AH841" s="3">
        <f t="shared" si="123"/>
        <v>0</v>
      </c>
    </row>
    <row r="842" spans="2:34" x14ac:dyDescent="0.35">
      <c r="B842" s="6">
        <f t="shared" si="125"/>
        <v>2015</v>
      </c>
      <c r="C842" s="6"/>
      <c r="F842" s="3">
        <f t="shared" si="124"/>
        <v>0</v>
      </c>
      <c r="G842" s="6"/>
      <c r="J842" s="3">
        <f t="shared" si="117"/>
        <v>0</v>
      </c>
      <c r="K842" s="6"/>
      <c r="N842" s="3">
        <f t="shared" si="118"/>
        <v>8</v>
      </c>
      <c r="O842" s="6"/>
      <c r="R842" s="3">
        <f t="shared" si="119"/>
        <v>9</v>
      </c>
      <c r="S842" s="6"/>
      <c r="V842" s="3">
        <f t="shared" si="120"/>
        <v>10</v>
      </c>
      <c r="W842" s="6"/>
      <c r="Z842" s="3">
        <f t="shared" si="121"/>
        <v>0</v>
      </c>
      <c r="AA842" s="6"/>
      <c r="AD842" s="3">
        <f t="shared" si="122"/>
        <v>0</v>
      </c>
      <c r="AE842" s="6"/>
      <c r="AH842" s="3">
        <f t="shared" si="123"/>
        <v>0</v>
      </c>
    </row>
    <row r="843" spans="2:34" x14ac:dyDescent="0.35">
      <c r="B843" s="6">
        <f t="shared" si="125"/>
        <v>2016</v>
      </c>
      <c r="C843" s="6"/>
      <c r="F843" s="3">
        <f t="shared" si="124"/>
        <v>0</v>
      </c>
      <c r="G843" s="6"/>
      <c r="J843" s="3">
        <f t="shared" si="117"/>
        <v>9</v>
      </c>
      <c r="K843" s="6"/>
      <c r="N843" s="3">
        <f t="shared" si="118"/>
        <v>23</v>
      </c>
      <c r="O843" s="6"/>
      <c r="R843" s="3">
        <f t="shared" si="119"/>
        <v>27</v>
      </c>
      <c r="S843" s="6"/>
      <c r="V843" s="3">
        <f t="shared" si="120"/>
        <v>24</v>
      </c>
      <c r="W843" s="6"/>
      <c r="Z843" s="3">
        <f t="shared" si="121"/>
        <v>16</v>
      </c>
      <c r="AA843" s="6"/>
      <c r="AD843" s="3">
        <f t="shared" si="122"/>
        <v>0</v>
      </c>
      <c r="AE843" s="6"/>
      <c r="AH843" s="3">
        <f t="shared" si="123"/>
        <v>0</v>
      </c>
    </row>
    <row r="844" spans="2:34" x14ac:dyDescent="0.35">
      <c r="B844" s="6">
        <f t="shared" si="125"/>
        <v>2017</v>
      </c>
      <c r="C844" s="6"/>
      <c r="F844" s="3">
        <f t="shared" si="124"/>
        <v>0</v>
      </c>
      <c r="G844" s="6"/>
      <c r="J844" s="3">
        <f t="shared" si="117"/>
        <v>0</v>
      </c>
      <c r="K844" s="6"/>
      <c r="N844" s="3">
        <f t="shared" si="118"/>
        <v>24</v>
      </c>
      <c r="O844" s="6"/>
      <c r="R844" s="3">
        <f t="shared" si="119"/>
        <v>28</v>
      </c>
      <c r="S844" s="6"/>
      <c r="V844" s="3">
        <f t="shared" si="120"/>
        <v>28</v>
      </c>
      <c r="W844" s="6"/>
      <c r="Z844" s="3">
        <f t="shared" si="121"/>
        <v>21</v>
      </c>
      <c r="AA844" s="6"/>
      <c r="AD844" s="3">
        <f t="shared" si="122"/>
        <v>0</v>
      </c>
      <c r="AE844" s="6"/>
      <c r="AH844" s="3">
        <f t="shared" si="123"/>
        <v>0</v>
      </c>
    </row>
    <row r="845" spans="2:34" x14ac:dyDescent="0.35">
      <c r="B845" s="6">
        <f t="shared" si="125"/>
        <v>2018</v>
      </c>
      <c r="C845" s="6"/>
      <c r="F845" s="3">
        <f t="shared" si="124"/>
        <v>0</v>
      </c>
      <c r="G845" s="6"/>
      <c r="J845" s="3">
        <f t="shared" si="117"/>
        <v>9</v>
      </c>
      <c r="K845" s="6"/>
      <c r="N845" s="3">
        <f t="shared" si="118"/>
        <v>20</v>
      </c>
      <c r="O845" s="6"/>
      <c r="R845" s="3">
        <f t="shared" si="119"/>
        <v>25</v>
      </c>
      <c r="S845" s="6"/>
      <c r="V845" s="3">
        <f t="shared" si="120"/>
        <v>23</v>
      </c>
      <c r="W845" s="6"/>
      <c r="Z845" s="3">
        <f t="shared" si="121"/>
        <v>0</v>
      </c>
      <c r="AA845" s="6"/>
      <c r="AD845" s="3">
        <f t="shared" si="122"/>
        <v>0</v>
      </c>
      <c r="AE845" s="6"/>
      <c r="AH845" s="3">
        <f t="shared" si="123"/>
        <v>0</v>
      </c>
    </row>
    <row r="846" spans="2:34" x14ac:dyDescent="0.35">
      <c r="B846" s="6">
        <f t="shared" si="125"/>
        <v>2019</v>
      </c>
      <c r="C846" s="6"/>
      <c r="F846" s="3">
        <f t="shared" si="124"/>
        <v>0</v>
      </c>
      <c r="G846" s="6"/>
      <c r="J846" s="3">
        <f t="shared" si="117"/>
        <v>0</v>
      </c>
      <c r="K846" s="6"/>
      <c r="N846" s="3">
        <f t="shared" si="118"/>
        <v>1</v>
      </c>
      <c r="O846" s="6"/>
      <c r="R846" s="3">
        <f t="shared" si="119"/>
        <v>14</v>
      </c>
      <c r="S846" s="6"/>
      <c r="V846" s="3">
        <f t="shared" si="120"/>
        <v>0</v>
      </c>
      <c r="W846" s="6"/>
      <c r="Z846" s="3">
        <f t="shared" si="121"/>
        <v>0</v>
      </c>
      <c r="AA846" s="6"/>
      <c r="AD846" s="3">
        <f t="shared" si="122"/>
        <v>0</v>
      </c>
      <c r="AE846" s="6"/>
      <c r="AH846" s="3">
        <f t="shared" si="123"/>
        <v>0</v>
      </c>
    </row>
    <row r="847" spans="2:34" x14ac:dyDescent="0.35">
      <c r="B847" s="6">
        <f t="shared" si="125"/>
        <v>2020</v>
      </c>
      <c r="C847" s="6"/>
      <c r="F847" s="3">
        <f t="shared" si="124"/>
        <v>0</v>
      </c>
      <c r="G847" s="6"/>
      <c r="J847" s="3">
        <f t="shared" si="117"/>
        <v>13</v>
      </c>
      <c r="K847" s="6"/>
      <c r="N847" s="3">
        <f t="shared" si="118"/>
        <v>21</v>
      </c>
      <c r="O847" s="6"/>
      <c r="R847" s="3">
        <f t="shared" si="119"/>
        <v>22</v>
      </c>
      <c r="S847" s="6"/>
      <c r="V847" s="3">
        <f t="shared" si="120"/>
        <v>26</v>
      </c>
      <c r="W847" s="6"/>
      <c r="Z847" s="3">
        <f t="shared" si="121"/>
        <v>6</v>
      </c>
      <c r="AA847" s="6"/>
      <c r="AD847" s="3">
        <f t="shared" si="122"/>
        <v>0</v>
      </c>
      <c r="AE847" s="6"/>
      <c r="AH847" s="3">
        <f t="shared" si="123"/>
        <v>0</v>
      </c>
    </row>
    <row r="848" spans="2:34" x14ac:dyDescent="0.35">
      <c r="B848" s="6">
        <f t="shared" si="125"/>
        <v>2021</v>
      </c>
      <c r="C848" s="6"/>
      <c r="F848" s="3">
        <f t="shared" si="124"/>
        <v>0</v>
      </c>
      <c r="G848" s="6"/>
      <c r="J848" s="3">
        <f t="shared" si="117"/>
        <v>14</v>
      </c>
      <c r="K848" s="6"/>
      <c r="N848" s="3">
        <f t="shared" si="118"/>
        <v>8</v>
      </c>
      <c r="O848" s="6"/>
      <c r="R848" s="3">
        <f t="shared" si="119"/>
        <v>17</v>
      </c>
      <c r="S848" s="6"/>
      <c r="V848" s="3">
        <f t="shared" si="120"/>
        <v>1</v>
      </c>
      <c r="W848" s="6"/>
      <c r="Z848" s="3">
        <f t="shared" si="121"/>
        <v>0</v>
      </c>
      <c r="AA848" s="6"/>
      <c r="AD848" s="3">
        <f t="shared" si="122"/>
        <v>0</v>
      </c>
      <c r="AE848" s="6"/>
      <c r="AH848" s="3">
        <f t="shared" si="123"/>
        <v>0</v>
      </c>
    </row>
    <row r="849" spans="1:34" x14ac:dyDescent="0.35">
      <c r="B849" s="6">
        <f t="shared" si="125"/>
        <v>2022</v>
      </c>
      <c r="C849" s="6"/>
      <c r="F849" s="3">
        <f t="shared" si="124"/>
        <v>0</v>
      </c>
      <c r="G849" s="6"/>
      <c r="J849" s="3">
        <f t="shared" si="117"/>
        <v>6</v>
      </c>
      <c r="K849" s="6"/>
      <c r="N849" s="3">
        <f t="shared" si="118"/>
        <v>20</v>
      </c>
      <c r="O849" s="6"/>
      <c r="R849" s="3">
        <f t="shared" si="119"/>
        <v>24</v>
      </c>
      <c r="S849" s="6"/>
      <c r="V849" s="3">
        <f t="shared" si="120"/>
        <v>11</v>
      </c>
      <c r="W849" s="6"/>
      <c r="Z849" s="3">
        <f t="shared" si="121"/>
        <v>0</v>
      </c>
      <c r="AA849" s="6"/>
      <c r="AD849" s="3">
        <f t="shared" si="122"/>
        <v>0</v>
      </c>
      <c r="AE849" s="6"/>
      <c r="AH849" s="3">
        <f t="shared" si="123"/>
        <v>0</v>
      </c>
    </row>
    <row r="850" spans="1:34" x14ac:dyDescent="0.35">
      <c r="B850" s="6">
        <f t="shared" si="125"/>
        <v>2023</v>
      </c>
      <c r="C850" s="6"/>
      <c r="F850" s="3">
        <f t="shared" si="124"/>
        <v>0</v>
      </c>
      <c r="G850" s="6"/>
      <c r="J850" s="3">
        <f t="shared" si="117"/>
        <v>0</v>
      </c>
      <c r="K850" s="6"/>
      <c r="N850" s="3">
        <f t="shared" si="118"/>
        <v>0</v>
      </c>
      <c r="O850" s="6"/>
      <c r="R850" s="3">
        <f t="shared" si="119"/>
        <v>0</v>
      </c>
      <c r="S850" s="6"/>
      <c r="V850" s="3">
        <f t="shared" si="120"/>
        <v>0</v>
      </c>
      <c r="W850" s="6"/>
      <c r="Z850" s="3">
        <f t="shared" si="121"/>
        <v>0</v>
      </c>
      <c r="AA850" s="6"/>
      <c r="AD850" s="3">
        <f t="shared" si="122"/>
        <v>0</v>
      </c>
      <c r="AE850" s="6"/>
      <c r="AH850" s="3">
        <f t="shared" si="123"/>
        <v>0</v>
      </c>
    </row>
    <row r="851" spans="1:34" x14ac:dyDescent="0.35">
      <c r="C851" s="6"/>
      <c r="F851" s="3"/>
      <c r="G851" s="6"/>
      <c r="J851" s="3"/>
      <c r="K851" s="6"/>
      <c r="N851" s="3"/>
      <c r="O851" s="6"/>
      <c r="R851" s="3"/>
      <c r="S851" s="6"/>
      <c r="V851" s="3"/>
      <c r="W851" s="6"/>
      <c r="Z851" s="3"/>
      <c r="AA851" s="6"/>
      <c r="AD851" s="3"/>
      <c r="AE851" s="6"/>
      <c r="AH851" s="3"/>
    </row>
    <row r="852" spans="1:34" x14ac:dyDescent="0.35">
      <c r="A852" t="s">
        <v>75</v>
      </c>
      <c r="C852" s="6"/>
      <c r="F852" s="3">
        <f>COUNTIF(F825:F850,"&gt;0")</f>
        <v>1</v>
      </c>
      <c r="G852" s="6"/>
      <c r="J852" s="3">
        <f>COUNTIF(J825:J850,"&gt;0")</f>
        <v>14</v>
      </c>
      <c r="K852" s="6"/>
      <c r="N852" s="3">
        <f>COUNTIF(N825:N850,"&gt;0")</f>
        <v>20</v>
      </c>
      <c r="O852" s="6"/>
      <c r="R852" s="3">
        <f>COUNTIF(R825:R850,"&gt;0")</f>
        <v>24</v>
      </c>
      <c r="S852" s="6"/>
      <c r="V852" s="3">
        <f>COUNTIF(V825:V850,"&gt;0")</f>
        <v>23</v>
      </c>
      <c r="W852" s="6"/>
      <c r="Z852" s="3">
        <f>COUNTIF(Z825:Z850,"&gt;0")</f>
        <v>8</v>
      </c>
      <c r="AA852" s="6"/>
      <c r="AD852" s="3">
        <f>COUNTIF(AD825:AD850,"&gt;0")</f>
        <v>0</v>
      </c>
      <c r="AE852" s="6"/>
      <c r="AH852" s="3">
        <f>COUNTIF(AH825:AH850,"&gt;0")</f>
        <v>0</v>
      </c>
    </row>
    <row r="853" spans="1:34" x14ac:dyDescent="0.35">
      <c r="A853" t="s">
        <v>76</v>
      </c>
      <c r="C853" s="6"/>
      <c r="F853" s="3">
        <v>25</v>
      </c>
      <c r="G853" s="6"/>
      <c r="J853" s="3">
        <v>25</v>
      </c>
      <c r="K853" s="6"/>
      <c r="N853" s="3">
        <v>25</v>
      </c>
      <c r="O853" s="6"/>
      <c r="R853" s="3">
        <v>26</v>
      </c>
      <c r="S853" s="6"/>
      <c r="V853" s="3">
        <v>26</v>
      </c>
      <c r="W853" s="6"/>
      <c r="Z853" s="3">
        <v>26</v>
      </c>
      <c r="AA853" s="6"/>
      <c r="AD853" s="3">
        <v>26</v>
      </c>
      <c r="AE853" s="6"/>
      <c r="AH853" s="3">
        <v>26</v>
      </c>
    </row>
    <row r="854" spans="1:34" x14ac:dyDescent="0.35">
      <c r="A854" t="s">
        <v>77</v>
      </c>
      <c r="C854" s="6"/>
      <c r="F854" s="2">
        <f>F852/F853</f>
        <v>0.04</v>
      </c>
      <c r="G854" s="6"/>
      <c r="J854" s="2">
        <f>J852/J853</f>
        <v>0.56000000000000005</v>
      </c>
      <c r="K854" s="6"/>
      <c r="N854" s="2">
        <f>N852/N853</f>
        <v>0.8</v>
      </c>
      <c r="O854" s="6"/>
      <c r="R854" s="2">
        <f>R852/R853</f>
        <v>0.92307692307692313</v>
      </c>
      <c r="S854" s="6"/>
      <c r="V854" s="2">
        <f>V852/V853</f>
        <v>0.88461538461538458</v>
      </c>
      <c r="W854" s="6"/>
      <c r="Z854" s="2">
        <f>Z852/Z853</f>
        <v>0.30769230769230771</v>
      </c>
      <c r="AA854" s="6"/>
      <c r="AD854" s="2">
        <f>AD852/AD853</f>
        <v>0</v>
      </c>
      <c r="AE854" s="6"/>
      <c r="AH854" s="2">
        <f>AH852/AH853</f>
        <v>0</v>
      </c>
    </row>
  </sheetData>
  <sortState xmlns:xlrd2="http://schemas.microsoft.com/office/spreadsheetml/2017/richdata2" ref="AB4:AG809">
    <sortCondition ref="AB4:AB80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8"/>
  <sheetViews>
    <sheetView workbookViewId="0">
      <selection activeCell="C12" sqref="C12"/>
    </sheetView>
  </sheetViews>
  <sheetFormatPr defaultRowHeight="14.5" x14ac:dyDescent="0.35"/>
  <cols>
    <col min="1" max="1" width="16" customWidth="1"/>
    <col min="2" max="12" width="10.6328125" customWidth="1"/>
  </cols>
  <sheetData>
    <row r="1" spans="1:12" x14ac:dyDescent="0.35"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s="3" t="s">
        <v>17</v>
      </c>
    </row>
    <row r="2" spans="1:12" x14ac:dyDescent="0.35">
      <c r="A2" t="s">
        <v>0</v>
      </c>
      <c r="B2">
        <v>5.46</v>
      </c>
      <c r="C2">
        <f t="shared" ref="C2:C7" si="0">B2*$B$9</f>
        <v>4.2861000000000002</v>
      </c>
      <c r="D2">
        <v>5</v>
      </c>
      <c r="E2">
        <f t="shared" ref="E2:E7" si="1">D2*$B$9</f>
        <v>3.9250000000000003</v>
      </c>
      <c r="F2">
        <f>AVERAGE(B2,D2)</f>
        <v>5.23</v>
      </c>
      <c r="G2">
        <f>AVERAGE(C2,E2)</f>
        <v>4.10555</v>
      </c>
      <c r="H2">
        <v>31</v>
      </c>
      <c r="I2">
        <f>G2/12</f>
        <v>0.34212916666666665</v>
      </c>
      <c r="J2">
        <f t="shared" ref="J2:J7" si="2">I2*$B$11</f>
        <v>49359221.207999997</v>
      </c>
      <c r="K2">
        <f>H2*24*60*60</f>
        <v>2678400</v>
      </c>
      <c r="L2" s="3">
        <f>J2/K2</f>
        <v>18.42862201612903</v>
      </c>
    </row>
    <row r="3" spans="1:12" x14ac:dyDescent="0.35">
      <c r="A3" t="s">
        <v>18</v>
      </c>
      <c r="B3">
        <v>5.72</v>
      </c>
      <c r="C3">
        <f t="shared" si="0"/>
        <v>4.4901999999999997</v>
      </c>
      <c r="D3">
        <v>4.97</v>
      </c>
      <c r="E3">
        <f t="shared" si="1"/>
        <v>3.9014500000000001</v>
      </c>
      <c r="F3">
        <f t="shared" ref="F3:G7" si="3">AVERAGE(B3,D3)</f>
        <v>5.3449999999999998</v>
      </c>
      <c r="G3">
        <f>AVERAGE(C3,E3)</f>
        <v>4.1958250000000001</v>
      </c>
      <c r="H3">
        <v>30</v>
      </c>
      <c r="I3">
        <f t="shared" ref="I3:I7" si="4">G3/12</f>
        <v>0.34965208333333336</v>
      </c>
      <c r="J3">
        <f t="shared" si="2"/>
        <v>50444557.812000006</v>
      </c>
      <c r="K3">
        <f t="shared" ref="K3:K7" si="5">H3*24*60*60</f>
        <v>2592000</v>
      </c>
      <c r="L3" s="3">
        <f t="shared" ref="L3:L7" si="6">J3/K3</f>
        <v>19.461634958333335</v>
      </c>
    </row>
    <row r="4" spans="1:12" x14ac:dyDescent="0.35">
      <c r="A4" t="s">
        <v>19</v>
      </c>
      <c r="B4">
        <v>5.8</v>
      </c>
      <c r="C4">
        <f t="shared" si="0"/>
        <v>4.5529999999999999</v>
      </c>
      <c r="D4">
        <v>6</v>
      </c>
      <c r="E4">
        <f t="shared" si="1"/>
        <v>4.71</v>
      </c>
      <c r="F4">
        <f t="shared" si="3"/>
        <v>5.9</v>
      </c>
      <c r="G4">
        <f t="shared" si="3"/>
        <v>4.6315</v>
      </c>
      <c r="H4">
        <v>31</v>
      </c>
      <c r="I4">
        <f t="shared" si="4"/>
        <v>0.38595833333333335</v>
      </c>
      <c r="J4">
        <f t="shared" si="2"/>
        <v>55682486.640000001</v>
      </c>
      <c r="K4">
        <f t="shared" si="5"/>
        <v>2678400</v>
      </c>
      <c r="L4" s="3">
        <f t="shared" si="6"/>
        <v>20.789458870967742</v>
      </c>
    </row>
    <row r="5" spans="1:12" x14ac:dyDescent="0.35">
      <c r="A5" t="s">
        <v>20</v>
      </c>
      <c r="B5">
        <v>4.72</v>
      </c>
      <c r="C5">
        <f t="shared" si="0"/>
        <v>3.7052</v>
      </c>
      <c r="D5">
        <v>5.5</v>
      </c>
      <c r="E5">
        <f t="shared" si="1"/>
        <v>4.3174999999999999</v>
      </c>
      <c r="F5">
        <f t="shared" si="3"/>
        <v>5.1099999999999994</v>
      </c>
      <c r="G5">
        <f t="shared" si="3"/>
        <v>4.0113500000000002</v>
      </c>
      <c r="H5">
        <v>31</v>
      </c>
      <c r="I5">
        <f t="shared" si="4"/>
        <v>0.33427916666666668</v>
      </c>
      <c r="J5">
        <f t="shared" si="2"/>
        <v>48226696.056000002</v>
      </c>
      <c r="K5">
        <f t="shared" si="5"/>
        <v>2678400</v>
      </c>
      <c r="L5" s="3">
        <f t="shared" si="6"/>
        <v>18.005785564516131</v>
      </c>
    </row>
    <row r="6" spans="1:12" x14ac:dyDescent="0.35">
      <c r="A6" t="s">
        <v>21</v>
      </c>
      <c r="B6">
        <v>3.2</v>
      </c>
      <c r="C6">
        <f t="shared" si="0"/>
        <v>2.5120000000000005</v>
      </c>
      <c r="D6">
        <v>3.85</v>
      </c>
      <c r="E6">
        <f t="shared" si="1"/>
        <v>3.0222500000000001</v>
      </c>
      <c r="F6">
        <f t="shared" si="3"/>
        <v>3.5250000000000004</v>
      </c>
      <c r="G6">
        <f t="shared" si="3"/>
        <v>2.7671250000000001</v>
      </c>
      <c r="H6">
        <v>30</v>
      </c>
      <c r="I6">
        <f t="shared" si="4"/>
        <v>0.23059375000000001</v>
      </c>
      <c r="J6">
        <f t="shared" si="2"/>
        <v>33267926.340000004</v>
      </c>
      <c r="K6">
        <f t="shared" si="5"/>
        <v>2592000</v>
      </c>
      <c r="L6" s="3">
        <f t="shared" si="6"/>
        <v>12.834848125000001</v>
      </c>
    </row>
    <row r="7" spans="1:12" x14ac:dyDescent="0.35">
      <c r="A7" t="s">
        <v>22</v>
      </c>
      <c r="B7">
        <v>2</v>
      </c>
      <c r="C7">
        <f t="shared" si="0"/>
        <v>1.57</v>
      </c>
      <c r="D7">
        <v>2</v>
      </c>
      <c r="E7">
        <f t="shared" si="1"/>
        <v>1.57</v>
      </c>
      <c r="F7">
        <f t="shared" si="3"/>
        <v>2</v>
      </c>
      <c r="G7">
        <f t="shared" si="3"/>
        <v>1.57</v>
      </c>
      <c r="H7">
        <v>31</v>
      </c>
      <c r="I7">
        <f t="shared" si="4"/>
        <v>0.13083333333333333</v>
      </c>
      <c r="J7">
        <f t="shared" si="2"/>
        <v>18875419.199999999</v>
      </c>
      <c r="K7">
        <f t="shared" si="5"/>
        <v>2678400</v>
      </c>
      <c r="L7" s="3">
        <f t="shared" si="6"/>
        <v>7.0472741935483869</v>
      </c>
    </row>
    <row r="8" spans="1:12" x14ac:dyDescent="0.35">
      <c r="L8" s="3"/>
    </row>
    <row r="9" spans="1:12" x14ac:dyDescent="0.35">
      <c r="A9" t="s">
        <v>23</v>
      </c>
      <c r="B9">
        <v>0.78500000000000003</v>
      </c>
      <c r="L9" s="3"/>
    </row>
    <row r="10" spans="1:12" x14ac:dyDescent="0.35">
      <c r="A10" t="s">
        <v>24</v>
      </c>
      <c r="B10">
        <v>3312</v>
      </c>
      <c r="L10" s="3"/>
    </row>
    <row r="11" spans="1:12" x14ac:dyDescent="0.35">
      <c r="A11" t="s">
        <v>25</v>
      </c>
      <c r="B11">
        <f>B10*43560</f>
        <v>144270720</v>
      </c>
      <c r="L11" s="3"/>
    </row>
    <row r="12" spans="1:12" x14ac:dyDescent="0.35">
      <c r="A12" t="s">
        <v>88</v>
      </c>
      <c r="B12">
        <v>86400</v>
      </c>
      <c r="L12" s="3"/>
    </row>
    <row r="13" spans="1:12" x14ac:dyDescent="0.35">
      <c r="L13" s="3"/>
    </row>
    <row r="14" spans="1:12" x14ac:dyDescent="0.35">
      <c r="A14" s="4" t="s">
        <v>26</v>
      </c>
      <c r="L14" s="3"/>
    </row>
    <row r="15" spans="1:12" x14ac:dyDescent="0.35">
      <c r="A15" t="s">
        <v>7</v>
      </c>
      <c r="B15" t="s">
        <v>27</v>
      </c>
      <c r="L15" s="3"/>
    </row>
    <row r="16" spans="1:12" x14ac:dyDescent="0.35">
      <c r="A16" t="s">
        <v>28</v>
      </c>
      <c r="B16" t="s">
        <v>29</v>
      </c>
      <c r="L16" s="3"/>
    </row>
    <row r="17" spans="1:12" x14ac:dyDescent="0.35">
      <c r="A17" t="s">
        <v>9</v>
      </c>
      <c r="B17" t="s">
        <v>30</v>
      </c>
      <c r="L17" s="3"/>
    </row>
    <row r="18" spans="1:12" x14ac:dyDescent="0.35">
      <c r="A18" t="s">
        <v>31</v>
      </c>
      <c r="B18" t="s">
        <v>32</v>
      </c>
      <c r="L18" s="3"/>
    </row>
    <row r="19" spans="1:12" x14ac:dyDescent="0.35">
      <c r="A19" t="s">
        <v>11</v>
      </c>
      <c r="B19" t="s">
        <v>33</v>
      </c>
      <c r="L19" s="3"/>
    </row>
    <row r="20" spans="1:12" x14ac:dyDescent="0.35">
      <c r="A20" t="s">
        <v>12</v>
      </c>
      <c r="B20" t="s">
        <v>34</v>
      </c>
      <c r="L20" s="3"/>
    </row>
    <row r="21" spans="1:12" x14ac:dyDescent="0.35">
      <c r="A21" t="s">
        <v>13</v>
      </c>
      <c r="B21" t="s">
        <v>35</v>
      </c>
      <c r="L21" s="3"/>
    </row>
    <row r="22" spans="1:12" x14ac:dyDescent="0.35">
      <c r="A22" t="s">
        <v>14</v>
      </c>
      <c r="B22" t="s">
        <v>36</v>
      </c>
      <c r="L22" s="3"/>
    </row>
    <row r="23" spans="1:12" x14ac:dyDescent="0.35">
      <c r="A23" t="s">
        <v>15</v>
      </c>
      <c r="B23" t="s">
        <v>37</v>
      </c>
      <c r="L23" s="3"/>
    </row>
    <row r="24" spans="1:12" x14ac:dyDescent="0.35">
      <c r="A24" t="s">
        <v>16</v>
      </c>
      <c r="B24" t="s">
        <v>38</v>
      </c>
      <c r="L24" s="3"/>
    </row>
    <row r="25" spans="1:12" x14ac:dyDescent="0.35">
      <c r="A25" t="s">
        <v>17</v>
      </c>
      <c r="B25" t="s">
        <v>39</v>
      </c>
      <c r="L25" s="3"/>
    </row>
    <row r="26" spans="1:12" x14ac:dyDescent="0.35">
      <c r="A26" t="s">
        <v>23</v>
      </c>
      <c r="B26" t="s">
        <v>40</v>
      </c>
      <c r="L26" s="3"/>
    </row>
    <row r="27" spans="1:12" x14ac:dyDescent="0.35">
      <c r="A27" t="s">
        <v>24</v>
      </c>
      <c r="B27" t="s">
        <v>41</v>
      </c>
      <c r="L27" s="3"/>
    </row>
    <row r="28" spans="1:12" x14ac:dyDescent="0.35">
      <c r="A28" t="s">
        <v>25</v>
      </c>
      <c r="B28" t="s">
        <v>42</v>
      </c>
      <c r="L28" s="3"/>
    </row>
    <row r="29" spans="1:12" x14ac:dyDescent="0.35">
      <c r="A29" t="s">
        <v>43</v>
      </c>
      <c r="B29" t="s">
        <v>44</v>
      </c>
      <c r="L29" s="3"/>
    </row>
    <row r="30" spans="1:12" x14ac:dyDescent="0.35">
      <c r="L30" s="3"/>
    </row>
    <row r="31" spans="1:12" x14ac:dyDescent="0.35">
      <c r="A31" s="4" t="s">
        <v>45</v>
      </c>
      <c r="L31" s="3"/>
    </row>
    <row r="32" spans="1:12" x14ac:dyDescent="0.35">
      <c r="A32" t="s">
        <v>46</v>
      </c>
      <c r="L32" s="3"/>
    </row>
    <row r="33" spans="1:12" x14ac:dyDescent="0.35">
      <c r="A33" t="s">
        <v>47</v>
      </c>
      <c r="L33" s="3"/>
    </row>
    <row r="36" spans="1:12" x14ac:dyDescent="0.35">
      <c r="A36" t="s">
        <v>79</v>
      </c>
    </row>
    <row r="37" spans="1:12" x14ac:dyDescent="0.35">
      <c r="A37" t="s">
        <v>78</v>
      </c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</row>
    <row r="38" spans="1:12" x14ac:dyDescent="0.35">
      <c r="A38" t="s">
        <v>80</v>
      </c>
      <c r="B38" s="10">
        <f>$L2</f>
        <v>18.42862201612903</v>
      </c>
      <c r="C38" s="10">
        <f>$L3</f>
        <v>19.461634958333335</v>
      </c>
      <c r="D38" s="10">
        <f>$L4</f>
        <v>20.789458870967742</v>
      </c>
      <c r="E38" s="10">
        <f>$L5</f>
        <v>18.005785564516131</v>
      </c>
      <c r="F38" s="10">
        <f>$L6</f>
        <v>12.834848125000001</v>
      </c>
      <c r="G38" s="10">
        <f>$L7</f>
        <v>7.0472741935483869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FE7C2-A335-41E8-A6D9-7AB3948F75AB}">
  <dimension ref="B2:R48"/>
  <sheetViews>
    <sheetView topLeftCell="A13" workbookViewId="0">
      <selection activeCell="D52" sqref="D52"/>
    </sheetView>
  </sheetViews>
  <sheetFormatPr defaultRowHeight="14.5" x14ac:dyDescent="0.35"/>
  <cols>
    <col min="2" max="2" width="20.6328125" customWidth="1"/>
  </cols>
  <sheetData>
    <row r="2" spans="2:18" x14ac:dyDescent="0.35">
      <c r="B2" t="s">
        <v>94</v>
      </c>
      <c r="C2">
        <v>90</v>
      </c>
    </row>
    <row r="3" spans="2:18" x14ac:dyDescent="0.35">
      <c r="B3" t="s">
        <v>95</v>
      </c>
      <c r="C3">
        <v>3167.5</v>
      </c>
    </row>
    <row r="4" spans="2:18" x14ac:dyDescent="0.35">
      <c r="B4" t="s">
        <v>96</v>
      </c>
      <c r="C4">
        <v>7</v>
      </c>
    </row>
    <row r="6" spans="2:18" x14ac:dyDescent="0.35">
      <c r="C6" t="s">
        <v>97</v>
      </c>
    </row>
    <row r="8" spans="2:18" x14ac:dyDescent="0.35">
      <c r="B8" s="11" t="s">
        <v>73</v>
      </c>
      <c r="C8" t="s">
        <v>0</v>
      </c>
      <c r="D8" t="s">
        <v>1</v>
      </c>
      <c r="E8" t="s">
        <v>2</v>
      </c>
      <c r="F8" t="s">
        <v>3</v>
      </c>
      <c r="G8" t="s">
        <v>4</v>
      </c>
      <c r="H8" t="s">
        <v>5</v>
      </c>
      <c r="I8" t="s">
        <v>92</v>
      </c>
      <c r="J8" t="s">
        <v>93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105</v>
      </c>
    </row>
    <row r="9" spans="2:18" x14ac:dyDescent="0.35">
      <c r="B9" t="s">
        <v>106</v>
      </c>
      <c r="C9">
        <v>7.8715243543875051</v>
      </c>
      <c r="D9">
        <v>7.7688031784894367</v>
      </c>
      <c r="E9">
        <v>8.8617152421293373</v>
      </c>
      <c r="F9">
        <v>12.447617516500868</v>
      </c>
      <c r="G9">
        <v>15.98724392578168</v>
      </c>
      <c r="H9">
        <v>16.917299349345889</v>
      </c>
      <c r="I9">
        <v>17.058467751987479</v>
      </c>
      <c r="J9">
        <v>16.902163958412391</v>
      </c>
    </row>
    <row r="10" spans="2:18" x14ac:dyDescent="0.35">
      <c r="B10" t="s">
        <v>107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</row>
    <row r="11" spans="2:18" x14ac:dyDescent="0.35">
      <c r="B11">
        <v>1998</v>
      </c>
      <c r="C11" t="s">
        <v>87</v>
      </c>
      <c r="D11" t="s">
        <v>87</v>
      </c>
      <c r="E11" t="s">
        <v>87</v>
      </c>
      <c r="F11">
        <v>-15.235791710049257</v>
      </c>
      <c r="G11">
        <v>-16.324023925781681</v>
      </c>
      <c r="H11">
        <v>49.931478070008957</v>
      </c>
      <c r="I11">
        <v>54.024365581345862</v>
      </c>
      <c r="J11">
        <v>36.747352170619862</v>
      </c>
      <c r="N11">
        <v>10.94240229739491</v>
      </c>
      <c r="O11">
        <v>17.739159074218321</v>
      </c>
      <c r="P11">
        <v>63.924868653135491</v>
      </c>
      <c r="Q11">
        <v>101.64682301724332</v>
      </c>
      <c r="R11">
        <v>151.40473802669928</v>
      </c>
    </row>
    <row r="12" spans="2:18" x14ac:dyDescent="0.35">
      <c r="B12">
        <v>1999</v>
      </c>
      <c r="C12">
        <v>46.981298226257657</v>
      </c>
      <c r="D12">
        <v>3.7333801548438927</v>
      </c>
      <c r="E12">
        <v>-10.906763629226111</v>
      </c>
      <c r="F12">
        <v>-11.987543322952483</v>
      </c>
      <c r="G12">
        <v>66.518416074218322</v>
      </c>
      <c r="H12">
        <v>44.919023231299271</v>
      </c>
      <c r="I12">
        <v>96.391198914679165</v>
      </c>
      <c r="J12">
        <v>162.35267475126506</v>
      </c>
      <c r="K12">
        <v>97.185823555289915</v>
      </c>
      <c r="L12">
        <v>51.91882842151059</v>
      </c>
      <c r="M12">
        <v>18.696838577225506</v>
      </c>
      <c r="N12">
        <v>10.94240229739491</v>
      </c>
      <c r="O12">
        <v>17.739159074218321</v>
      </c>
      <c r="P12">
        <v>63.924868653135491</v>
      </c>
      <c r="Q12">
        <v>101.64682301724332</v>
      </c>
      <c r="R12">
        <v>151.40473802669928</v>
      </c>
    </row>
    <row r="13" spans="2:18" x14ac:dyDescent="0.35">
      <c r="B13">
        <v>2000</v>
      </c>
      <c r="C13">
        <v>102.64916919399961</v>
      </c>
      <c r="D13">
        <v>22.115096821510569</v>
      </c>
      <c r="E13">
        <v>9.2566073385158223</v>
      </c>
      <c r="F13">
        <v>-11.283191710049257</v>
      </c>
      <c r="G13">
        <v>-7.6498705924483499</v>
      </c>
      <c r="H13">
        <v>9.2569361345250876</v>
      </c>
      <c r="I13">
        <v>23.285532248012522</v>
      </c>
      <c r="J13">
        <v>45.624642493200511</v>
      </c>
      <c r="K13">
        <v>97.185823555289915</v>
      </c>
      <c r="L13">
        <v>51.91882842151059</v>
      </c>
      <c r="M13">
        <v>18.696838577225506</v>
      </c>
      <c r="N13">
        <v>10.94240229739491</v>
      </c>
      <c r="O13">
        <v>17.739159074218321</v>
      </c>
      <c r="P13">
        <v>63.924868653135491</v>
      </c>
      <c r="Q13">
        <v>101.64682301724332</v>
      </c>
      <c r="R13">
        <v>151.40473802669928</v>
      </c>
    </row>
    <row r="14" spans="2:18" x14ac:dyDescent="0.35">
      <c r="B14">
        <v>2001</v>
      </c>
      <c r="C14">
        <v>44.277556290773795</v>
      </c>
      <c r="D14">
        <v>16.09311682151057</v>
      </c>
      <c r="E14">
        <v>-13.691770080839014</v>
      </c>
      <c r="F14">
        <v>-24.554982032629901</v>
      </c>
      <c r="G14">
        <v>-10.625813925781678</v>
      </c>
      <c r="H14">
        <v>-13.840726123539437</v>
      </c>
      <c r="I14">
        <v>-9.749292751987479</v>
      </c>
      <c r="J14">
        <v>-1.8303091197027115</v>
      </c>
      <c r="K14">
        <v>97.185823555289915</v>
      </c>
      <c r="L14">
        <v>51.91882842151059</v>
      </c>
      <c r="M14">
        <v>18.696838577225506</v>
      </c>
      <c r="N14">
        <v>10.94240229739491</v>
      </c>
      <c r="O14">
        <v>17.739159074218321</v>
      </c>
      <c r="P14">
        <v>63.924868653135491</v>
      </c>
      <c r="Q14">
        <v>101.64682301724332</v>
      </c>
      <c r="R14">
        <v>151.40473802669928</v>
      </c>
    </row>
    <row r="15" spans="2:18" x14ac:dyDescent="0.35">
      <c r="B15">
        <v>2002</v>
      </c>
      <c r="C15">
        <v>77.291575645612497</v>
      </c>
      <c r="D15">
        <v>18.696486821510561</v>
      </c>
      <c r="E15">
        <v>-2.9816175001938507</v>
      </c>
      <c r="F15">
        <v>-20.300302677791191</v>
      </c>
      <c r="G15">
        <v>-0.36520659244834519</v>
      </c>
      <c r="H15">
        <v>-5.0199928977329851</v>
      </c>
      <c r="I15">
        <v>60.202817248012522</v>
      </c>
      <c r="J15">
        <v>153.47538442868438</v>
      </c>
      <c r="K15">
        <v>97.185823555289915</v>
      </c>
      <c r="L15">
        <v>51.91882842151059</v>
      </c>
      <c r="M15">
        <v>18.696838577225506</v>
      </c>
      <c r="N15">
        <v>10.94240229739491</v>
      </c>
      <c r="O15">
        <v>17.739159074218321</v>
      </c>
      <c r="P15">
        <v>63.924868653135491</v>
      </c>
      <c r="Q15">
        <v>101.64682301724332</v>
      </c>
      <c r="R15">
        <v>151.40473802669928</v>
      </c>
    </row>
    <row r="16" spans="2:18" x14ac:dyDescent="0.35">
      <c r="B16">
        <v>2003</v>
      </c>
      <c r="C16">
        <v>96.0076627423867</v>
      </c>
      <c r="D16">
        <v>67.830626821510577</v>
      </c>
      <c r="E16">
        <v>-14.0081442743874</v>
      </c>
      <c r="F16">
        <v>-11.589278161662161</v>
      </c>
      <c r="G16">
        <v>-2.4744069257816825</v>
      </c>
      <c r="H16">
        <v>101.8446264571057</v>
      </c>
      <c r="I16">
        <v>172.61919891467915</v>
      </c>
      <c r="J16">
        <v>246.87969088029726</v>
      </c>
      <c r="K16">
        <v>97.185823555289915</v>
      </c>
      <c r="L16">
        <v>51.91882842151059</v>
      </c>
      <c r="M16">
        <v>18.696838577225506</v>
      </c>
      <c r="N16">
        <v>10.94240229739491</v>
      </c>
      <c r="O16">
        <v>17.739159074218321</v>
      </c>
      <c r="P16">
        <v>63.924868653135491</v>
      </c>
      <c r="Q16">
        <v>101.64682301724332</v>
      </c>
      <c r="R16">
        <v>151.40473802669928</v>
      </c>
    </row>
    <row r="17" spans="2:18" x14ac:dyDescent="0.35">
      <c r="B17">
        <v>2004</v>
      </c>
      <c r="C17">
        <v>78.176907903677019</v>
      </c>
      <c r="D17">
        <v>17.28725682151056</v>
      </c>
      <c r="E17">
        <v>9.4676750804513059</v>
      </c>
      <c r="F17">
        <v>54.758756354466868</v>
      </c>
      <c r="G17">
        <v>16.382583074218328</v>
      </c>
      <c r="H17">
        <v>11.50410968291218</v>
      </c>
      <c r="I17">
        <v>48.727165581345858</v>
      </c>
      <c r="J17">
        <v>122.44654571900696</v>
      </c>
      <c r="K17">
        <v>97.185823555289915</v>
      </c>
      <c r="L17">
        <v>51.91882842151059</v>
      </c>
      <c r="M17">
        <v>18.696838577225506</v>
      </c>
      <c r="N17">
        <v>10.94240229739491</v>
      </c>
      <c r="O17">
        <v>17.739159074218321</v>
      </c>
      <c r="P17">
        <v>63.924868653135491</v>
      </c>
      <c r="Q17">
        <v>101.64682301724332</v>
      </c>
      <c r="R17">
        <v>151.40473802669928</v>
      </c>
    </row>
    <row r="18" spans="2:18" x14ac:dyDescent="0.35">
      <c r="B18">
        <v>2005</v>
      </c>
      <c r="C18">
        <v>271.66731112948344</v>
      </c>
      <c r="D18">
        <v>96.23349348817726</v>
      </c>
      <c r="E18">
        <v>5.187497661096474</v>
      </c>
      <c r="F18">
        <v>-2.5839091294040948</v>
      </c>
      <c r="G18">
        <v>2.7990374075516513</v>
      </c>
      <c r="H18">
        <v>286.72535000549288</v>
      </c>
      <c r="I18">
        <v>220.41781558134588</v>
      </c>
      <c r="J18">
        <v>227.1662715254586</v>
      </c>
      <c r="K18">
        <v>97.185823555289915</v>
      </c>
      <c r="L18">
        <v>51.91882842151059</v>
      </c>
      <c r="M18">
        <v>18.696838577225506</v>
      </c>
      <c r="N18">
        <v>10.94240229739491</v>
      </c>
      <c r="O18">
        <v>17.739159074218321</v>
      </c>
      <c r="P18">
        <v>63.924868653135491</v>
      </c>
      <c r="Q18">
        <v>101.64682301724332</v>
      </c>
      <c r="R18">
        <v>151.40473802669928</v>
      </c>
    </row>
    <row r="19" spans="2:18" x14ac:dyDescent="0.35">
      <c r="B19">
        <v>2006</v>
      </c>
      <c r="C19">
        <v>114.75513048432218</v>
      </c>
      <c r="D19">
        <v>215.57964015484393</v>
      </c>
      <c r="E19">
        <v>44.897952499806152</v>
      </c>
      <c r="F19">
        <v>7.4969402254346083</v>
      </c>
      <c r="G19">
        <v>4.3866774075516553</v>
      </c>
      <c r="H19">
        <v>78.147221295815399</v>
      </c>
      <c r="I19">
        <v>255.92089891467921</v>
      </c>
      <c r="J19">
        <v>90.287207009329521</v>
      </c>
      <c r="K19">
        <v>97.185823555289915</v>
      </c>
      <c r="L19">
        <v>51.91882842151059</v>
      </c>
      <c r="M19">
        <v>18.696838577225506</v>
      </c>
      <c r="N19">
        <v>10.94240229739491</v>
      </c>
      <c r="O19">
        <v>17.739159074218321</v>
      </c>
      <c r="P19">
        <v>63.924868653135491</v>
      </c>
      <c r="Q19">
        <v>101.64682301724332</v>
      </c>
      <c r="R19">
        <v>151.40473802669928</v>
      </c>
    </row>
    <row r="20" spans="2:18" x14ac:dyDescent="0.35">
      <c r="B20">
        <v>2007</v>
      </c>
      <c r="C20">
        <v>111.54377887141897</v>
      </c>
      <c r="D20">
        <v>17.368203821510562</v>
      </c>
      <c r="E20">
        <v>-0.86373233890352807</v>
      </c>
      <c r="F20">
        <v>-8.1094039681137726</v>
      </c>
      <c r="G20">
        <v>-6.9323942591150161</v>
      </c>
      <c r="H20">
        <v>13.383800005492823</v>
      </c>
      <c r="I20">
        <v>100.94011558134585</v>
      </c>
      <c r="J20">
        <v>70.287255396426332</v>
      </c>
      <c r="K20">
        <v>97.185823555289915</v>
      </c>
      <c r="L20">
        <v>51.91882842151059</v>
      </c>
      <c r="M20">
        <v>18.696838577225506</v>
      </c>
      <c r="N20">
        <v>10.94240229739491</v>
      </c>
      <c r="O20">
        <v>17.739159074218321</v>
      </c>
      <c r="P20">
        <v>63.924868653135491</v>
      </c>
      <c r="Q20">
        <v>101.64682301724332</v>
      </c>
      <c r="R20">
        <v>151.40473802669928</v>
      </c>
    </row>
    <row r="21" spans="2:18" x14ac:dyDescent="0.35">
      <c r="B21">
        <v>2008</v>
      </c>
      <c r="C21">
        <v>73.372398226257673</v>
      </c>
      <c r="D21">
        <v>30.705660154843898</v>
      </c>
      <c r="E21">
        <v>4.7809041127093739</v>
      </c>
      <c r="F21">
        <v>37.919413773821709</v>
      </c>
      <c r="G21">
        <v>56.749173074218334</v>
      </c>
      <c r="H21">
        <v>90.248273231299322</v>
      </c>
      <c r="I21">
        <v>190.79333224801249</v>
      </c>
      <c r="J21">
        <v>258.15864249320055</v>
      </c>
      <c r="K21">
        <v>97.185823555289915</v>
      </c>
      <c r="L21">
        <v>51.91882842151059</v>
      </c>
      <c r="M21">
        <v>18.696838577225506</v>
      </c>
      <c r="N21">
        <v>10.94240229739491</v>
      </c>
      <c r="O21">
        <v>17.739159074218321</v>
      </c>
      <c r="P21">
        <v>63.924868653135491</v>
      </c>
      <c r="Q21">
        <v>101.64682301724332</v>
      </c>
      <c r="R21">
        <v>151.40473802669928</v>
      </c>
    </row>
    <row r="22" spans="2:18" x14ac:dyDescent="0.35">
      <c r="B22">
        <v>2009</v>
      </c>
      <c r="C22">
        <v>71.534175645612478</v>
      </c>
      <c r="D22">
        <v>154.5316268215106</v>
      </c>
      <c r="E22">
        <v>92.564326693354531</v>
      </c>
      <c r="F22">
        <v>45.070446677047514</v>
      </c>
      <c r="G22">
        <v>5.7484604075516508</v>
      </c>
      <c r="H22">
        <v>121.81756839258964</v>
      </c>
      <c r="I22">
        <v>124.13689891467919</v>
      </c>
      <c r="J22">
        <v>124.19178765449081</v>
      </c>
      <c r="K22">
        <v>97.185823555289915</v>
      </c>
      <c r="L22">
        <v>51.91882842151059</v>
      </c>
      <c r="M22">
        <v>18.696838577225506</v>
      </c>
      <c r="N22">
        <v>10.94240229739491</v>
      </c>
      <c r="O22">
        <v>17.739159074218321</v>
      </c>
      <c r="P22">
        <v>63.924868653135491</v>
      </c>
      <c r="Q22">
        <v>101.64682301724332</v>
      </c>
      <c r="R22">
        <v>151.40473802669928</v>
      </c>
    </row>
    <row r="23" spans="2:18" x14ac:dyDescent="0.35">
      <c r="B23">
        <v>2010</v>
      </c>
      <c r="C23">
        <v>19.025457258515729</v>
      </c>
      <c r="D23">
        <v>27.821609154843905</v>
      </c>
      <c r="E23">
        <v>-5.7435178227744981</v>
      </c>
      <c r="F23">
        <v>-14.09266880682345</v>
      </c>
      <c r="G23">
        <v>4.0629064075516581</v>
      </c>
      <c r="H23">
        <v>59.815816779686394</v>
      </c>
      <c r="I23">
        <v>180.90953224801251</v>
      </c>
      <c r="J23">
        <v>331.12017475126504</v>
      </c>
      <c r="K23">
        <v>97.185823555289915</v>
      </c>
      <c r="L23">
        <v>51.91882842151059</v>
      </c>
      <c r="M23">
        <v>18.696838577225506</v>
      </c>
      <c r="N23">
        <v>10.94240229739491</v>
      </c>
      <c r="O23">
        <v>17.739159074218321</v>
      </c>
      <c r="P23">
        <v>63.924868653135491</v>
      </c>
      <c r="Q23">
        <v>101.64682301724332</v>
      </c>
      <c r="R23">
        <v>151.40473802669928</v>
      </c>
    </row>
    <row r="24" spans="2:18" x14ac:dyDescent="0.35">
      <c r="B24">
        <v>2011</v>
      </c>
      <c r="C24">
        <v>170.22292080690283</v>
      </c>
      <c r="D24">
        <v>17.255725488177234</v>
      </c>
      <c r="E24">
        <v>-5.1571358872906261</v>
      </c>
      <c r="F24">
        <v>50.205363128660416</v>
      </c>
      <c r="G24">
        <v>3.3559410742183147</v>
      </c>
      <c r="H24">
        <v>53.863445811944437</v>
      </c>
      <c r="I24">
        <v>83.918015581345841</v>
      </c>
      <c r="J24">
        <v>124.42101346094245</v>
      </c>
      <c r="K24">
        <v>97.185823555289915</v>
      </c>
      <c r="L24">
        <v>51.91882842151059</v>
      </c>
      <c r="M24">
        <v>18.696838577225506</v>
      </c>
      <c r="N24">
        <v>10.94240229739491</v>
      </c>
      <c r="O24">
        <v>17.739159074218321</v>
      </c>
      <c r="P24">
        <v>63.924868653135491</v>
      </c>
      <c r="Q24">
        <v>101.64682301724332</v>
      </c>
      <c r="R24">
        <v>151.40473802669928</v>
      </c>
    </row>
    <row r="25" spans="2:18" x14ac:dyDescent="0.35">
      <c r="B25">
        <v>2012</v>
      </c>
      <c r="C25">
        <v>134.93594661335442</v>
      </c>
      <c r="D25">
        <v>54.624080154843909</v>
      </c>
      <c r="E25">
        <v>-0.96658233890352818</v>
      </c>
      <c r="F25">
        <v>2.3916111931765531</v>
      </c>
      <c r="G25">
        <v>26.05243174088498</v>
      </c>
      <c r="H25">
        <v>127.14205871517029</v>
      </c>
      <c r="I25">
        <v>171.97858224801251</v>
      </c>
      <c r="J25">
        <v>103.82194894481341</v>
      </c>
      <c r="K25">
        <v>97.185823555289915</v>
      </c>
      <c r="L25">
        <v>51.91882842151059</v>
      </c>
      <c r="M25">
        <v>18.696838577225506</v>
      </c>
      <c r="N25">
        <v>10.94240229739491</v>
      </c>
      <c r="O25">
        <v>17.739159074218321</v>
      </c>
      <c r="P25">
        <v>63.924868653135491</v>
      </c>
      <c r="Q25">
        <v>101.64682301724332</v>
      </c>
      <c r="R25">
        <v>151.40473802669928</v>
      </c>
    </row>
    <row r="26" spans="2:18" x14ac:dyDescent="0.35">
      <c r="B26">
        <v>2013</v>
      </c>
      <c r="C26">
        <v>107.21196274238669</v>
      </c>
      <c r="D26">
        <v>121.9171201548439</v>
      </c>
      <c r="E26">
        <v>99.990120241741664</v>
      </c>
      <c r="F26">
        <v>86.265524418983006</v>
      </c>
      <c r="G26">
        <v>139.53484274088498</v>
      </c>
      <c r="H26">
        <v>5.5750683925895999</v>
      </c>
      <c r="I26">
        <v>52.032532248012544</v>
      </c>
      <c r="J26">
        <v>52.735852170619879</v>
      </c>
      <c r="K26">
        <v>97.185823555289915</v>
      </c>
      <c r="L26">
        <v>51.91882842151059</v>
      </c>
      <c r="M26">
        <v>18.696838577225506</v>
      </c>
      <c r="N26">
        <v>10.94240229739491</v>
      </c>
      <c r="O26">
        <v>17.739159074218321</v>
      </c>
      <c r="P26">
        <v>63.924868653135491</v>
      </c>
      <c r="Q26">
        <v>101.64682301724332</v>
      </c>
      <c r="R26">
        <v>151.40473802669928</v>
      </c>
    </row>
    <row r="27" spans="2:18" x14ac:dyDescent="0.35">
      <c r="B27">
        <v>2014</v>
      </c>
      <c r="C27">
        <v>147.84782080690283</v>
      </c>
      <c r="D27">
        <v>115.26619015484393</v>
      </c>
      <c r="E27">
        <v>99.224742822386816</v>
      </c>
      <c r="F27">
        <v>5.0545663544668695</v>
      </c>
      <c r="G27">
        <v>-6.7585935924483422</v>
      </c>
      <c r="H27">
        <v>76.706054199041205</v>
      </c>
      <c r="I27">
        <v>121.01456558134583</v>
      </c>
      <c r="J27">
        <v>312.80294894481347</v>
      </c>
      <c r="K27">
        <v>97.185823555289915</v>
      </c>
      <c r="L27">
        <v>51.91882842151059</v>
      </c>
      <c r="M27">
        <v>18.696838577225506</v>
      </c>
      <c r="N27">
        <v>10.94240229739491</v>
      </c>
      <c r="O27">
        <v>17.739159074218321</v>
      </c>
      <c r="P27">
        <v>63.924868653135491</v>
      </c>
      <c r="Q27">
        <v>101.64682301724332</v>
      </c>
      <c r="R27">
        <v>151.40473802669928</v>
      </c>
    </row>
    <row r="28" spans="2:18" x14ac:dyDescent="0.35">
      <c r="B28">
        <v>2015</v>
      </c>
      <c r="C28">
        <v>44.69088532303185</v>
      </c>
      <c r="D28">
        <v>67.345360154843917</v>
      </c>
      <c r="E28">
        <v>2.3707944352900192</v>
      </c>
      <c r="F28">
        <v>3.3352760318862291</v>
      </c>
      <c r="G28">
        <v>23.010002407551656</v>
      </c>
      <c r="H28">
        <v>151.41776194097667</v>
      </c>
      <c r="I28">
        <v>100.61711558134589</v>
      </c>
      <c r="J28">
        <v>133.24620700932957</v>
      </c>
      <c r="K28">
        <v>97.185823555289915</v>
      </c>
      <c r="L28">
        <v>51.91882842151059</v>
      </c>
      <c r="M28">
        <v>18.696838577225506</v>
      </c>
      <c r="N28">
        <v>10.94240229739491</v>
      </c>
      <c r="O28">
        <v>17.739159074218321</v>
      </c>
      <c r="P28">
        <v>63.924868653135491</v>
      </c>
      <c r="Q28">
        <v>101.64682301724332</v>
      </c>
      <c r="R28">
        <v>151.40473802669928</v>
      </c>
    </row>
    <row r="29" spans="2:18" x14ac:dyDescent="0.35">
      <c r="B29">
        <v>2016</v>
      </c>
      <c r="C29">
        <v>39.545898226257655</v>
      </c>
      <c r="D29">
        <v>10.893498154843895</v>
      </c>
      <c r="E29">
        <v>-5.9062213711615961</v>
      </c>
      <c r="F29">
        <v>-15.644091064887965</v>
      </c>
      <c r="G29">
        <v>-20.379087592448347</v>
      </c>
      <c r="H29">
        <v>4.4169454893637834</v>
      </c>
      <c r="I29">
        <v>16.674798914679187</v>
      </c>
      <c r="J29">
        <v>65.562077977071496</v>
      </c>
      <c r="K29">
        <v>97.185823555289915</v>
      </c>
      <c r="L29">
        <v>51.91882842151059</v>
      </c>
      <c r="M29">
        <v>18.696838577225506</v>
      </c>
      <c r="N29">
        <v>10.94240229739491</v>
      </c>
      <c r="O29">
        <v>17.739159074218321</v>
      </c>
      <c r="P29">
        <v>63.924868653135491</v>
      </c>
      <c r="Q29">
        <v>101.64682301724332</v>
      </c>
      <c r="R29">
        <v>151.40473802669928</v>
      </c>
    </row>
    <row r="30" spans="2:18" x14ac:dyDescent="0.35">
      <c r="B30">
        <v>2017</v>
      </c>
      <c r="C30">
        <v>209.29143048432215</v>
      </c>
      <c r="D30">
        <v>26.448530154843901</v>
      </c>
      <c r="E30">
        <v>-10.931568790516431</v>
      </c>
      <c r="F30">
        <v>-17.851825581016996</v>
      </c>
      <c r="G30">
        <v>-17.22406892578168</v>
      </c>
      <c r="H30">
        <v>24.275299682912184</v>
      </c>
      <c r="I30">
        <v>39.236348914679191</v>
      </c>
      <c r="J30">
        <v>55.757465073845665</v>
      </c>
      <c r="K30">
        <v>97.185823555289915</v>
      </c>
      <c r="L30">
        <v>51.91882842151059</v>
      </c>
      <c r="M30">
        <v>18.696838577225506</v>
      </c>
      <c r="N30">
        <v>10.94240229739491</v>
      </c>
      <c r="O30">
        <v>17.739159074218321</v>
      </c>
      <c r="P30">
        <v>63.924868653135491</v>
      </c>
      <c r="Q30">
        <v>101.64682301724332</v>
      </c>
      <c r="R30">
        <v>151.40473802669928</v>
      </c>
    </row>
    <row r="31" spans="2:18" x14ac:dyDescent="0.35">
      <c r="B31">
        <v>2018</v>
      </c>
      <c r="C31">
        <v>70.525820806902843</v>
      </c>
      <c r="D31">
        <v>32.627524821510562</v>
      </c>
      <c r="E31">
        <v>-2.6407023389035285</v>
      </c>
      <c r="F31">
        <v>-10.265537193920224</v>
      </c>
      <c r="G31">
        <v>-6.6247229257816809</v>
      </c>
      <c r="H31">
        <v>21.828307747428312</v>
      </c>
      <c r="I31">
        <v>147.19909891467921</v>
      </c>
      <c r="J31">
        <v>148.28654571900697</v>
      </c>
      <c r="K31">
        <v>97.185823555289915</v>
      </c>
      <c r="L31">
        <v>51.91882842151059</v>
      </c>
      <c r="M31">
        <v>18.696838577225506</v>
      </c>
      <c r="N31">
        <v>10.94240229739491</v>
      </c>
      <c r="O31">
        <v>17.739159074218321</v>
      </c>
      <c r="P31">
        <v>63.924868653135491</v>
      </c>
      <c r="Q31">
        <v>101.64682301724332</v>
      </c>
      <c r="R31">
        <v>151.40473802669928</v>
      </c>
    </row>
    <row r="32" spans="2:18" x14ac:dyDescent="0.35">
      <c r="B32">
        <v>2019</v>
      </c>
      <c r="C32">
        <v>159.41907564561254</v>
      </c>
      <c r="D32">
        <v>85.857520154843925</v>
      </c>
      <c r="E32">
        <v>43.178678306257758</v>
      </c>
      <c r="F32">
        <v>25.00239925769268</v>
      </c>
      <c r="G32">
        <v>6.4029377408849868</v>
      </c>
      <c r="H32">
        <v>56.161568392589594</v>
      </c>
      <c r="I32">
        <v>112.09976558134588</v>
      </c>
      <c r="J32">
        <v>212.23012636416829</v>
      </c>
      <c r="K32">
        <v>97.185823555289915</v>
      </c>
      <c r="L32">
        <v>51.91882842151059</v>
      </c>
      <c r="M32">
        <v>18.696838577225506</v>
      </c>
      <c r="N32">
        <v>10.94240229739491</v>
      </c>
      <c r="O32">
        <v>17.739159074218321</v>
      </c>
      <c r="P32">
        <v>63.924868653135491</v>
      </c>
      <c r="Q32">
        <v>101.64682301724332</v>
      </c>
      <c r="R32">
        <v>151.40473802669928</v>
      </c>
    </row>
    <row r="33" spans="2:18" x14ac:dyDescent="0.35">
      <c r="B33">
        <v>2020</v>
      </c>
      <c r="C33">
        <v>83.536343387547973</v>
      </c>
      <c r="D33">
        <v>4.0688488177231363E-2</v>
      </c>
      <c r="E33">
        <v>-6.5245333066454663</v>
      </c>
      <c r="F33">
        <v>-6.0962084842428048</v>
      </c>
      <c r="G33">
        <v>-18.166503925781679</v>
      </c>
      <c r="H33">
        <v>14.739316134525076</v>
      </c>
      <c r="I33">
        <v>23.909998914679178</v>
      </c>
      <c r="J33">
        <v>212.77193281578118</v>
      </c>
      <c r="K33">
        <v>97.185823555289915</v>
      </c>
      <c r="L33">
        <v>51.91882842151059</v>
      </c>
      <c r="M33">
        <v>18.696838577225506</v>
      </c>
      <c r="N33">
        <v>10.94240229739491</v>
      </c>
      <c r="O33">
        <v>17.739159074218321</v>
      </c>
      <c r="P33">
        <v>63.924868653135491</v>
      </c>
      <c r="Q33">
        <v>101.64682301724332</v>
      </c>
      <c r="R33">
        <v>151.40473802669928</v>
      </c>
    </row>
    <row r="34" spans="2:18" x14ac:dyDescent="0.35">
      <c r="B34">
        <v>2021</v>
      </c>
      <c r="C34">
        <v>46.879930484322166</v>
      </c>
      <c r="D34">
        <v>4.1715198215105644</v>
      </c>
      <c r="E34">
        <v>35.246572499806149</v>
      </c>
      <c r="F34">
        <v>99.911711838337823</v>
      </c>
      <c r="G34">
        <v>54.071526407551644</v>
      </c>
      <c r="H34">
        <v>33.287210328073456</v>
      </c>
      <c r="I34">
        <v>90.614882248012535</v>
      </c>
      <c r="J34">
        <v>85.113997331910213</v>
      </c>
      <c r="K34">
        <v>97.185823555289915</v>
      </c>
      <c r="L34">
        <v>51.91882842151059</v>
      </c>
      <c r="M34">
        <v>18.696838577225506</v>
      </c>
      <c r="N34">
        <v>10.94240229739491</v>
      </c>
      <c r="O34">
        <v>17.739159074218321</v>
      </c>
      <c r="P34">
        <v>63.924868653135491</v>
      </c>
      <c r="Q34">
        <v>101.64682301724332</v>
      </c>
      <c r="R34">
        <v>151.40473802669928</v>
      </c>
    </row>
    <row r="35" spans="2:18" x14ac:dyDescent="0.35">
      <c r="B35">
        <v>2022</v>
      </c>
      <c r="C35">
        <v>48.083604677870547</v>
      </c>
      <c r="D35">
        <v>8.0901381548438973</v>
      </c>
      <c r="E35">
        <v>4.6549847578706647</v>
      </c>
      <c r="F35">
        <v>-3.6527659035976452</v>
      </c>
      <c r="G35">
        <v>27.068023740884986</v>
      </c>
      <c r="H35">
        <v>80.946737424847669</v>
      </c>
      <c r="I35">
        <v>86.954215581345863</v>
      </c>
      <c r="J35">
        <v>243.44651346094244</v>
      </c>
      <c r="K35">
        <v>97.185823555289915</v>
      </c>
      <c r="L35">
        <v>51.91882842151059</v>
      </c>
      <c r="M35">
        <v>18.696838577225506</v>
      </c>
      <c r="N35">
        <v>10.94240229739491</v>
      </c>
      <c r="O35">
        <v>17.739159074218321</v>
      </c>
      <c r="P35">
        <v>63.924868653135491</v>
      </c>
      <c r="Q35">
        <v>101.64682301724332</v>
      </c>
      <c r="R35">
        <v>151.40473802669928</v>
      </c>
    </row>
    <row r="36" spans="2:18" x14ac:dyDescent="0.35">
      <c r="B36">
        <v>2023</v>
      </c>
      <c r="C36">
        <v>60.171527258515738</v>
      </c>
      <c r="D36">
        <v>65.436616821510569</v>
      </c>
      <c r="E36">
        <v>96.922397661096497</v>
      </c>
      <c r="F36">
        <v>40.337950225434611</v>
      </c>
      <c r="G36">
        <v>138.59986940755169</v>
      </c>
      <c r="H36">
        <v>162.9533264571057</v>
      </c>
      <c r="I36">
        <v>77.947898914679172</v>
      </c>
      <c r="J36">
        <v>319.419239267394</v>
      </c>
      <c r="K36">
        <v>97.185823555289915</v>
      </c>
      <c r="L36">
        <v>51.91882842151059</v>
      </c>
      <c r="M36">
        <v>18.696838577225506</v>
      </c>
      <c r="N36">
        <v>10.94240229739491</v>
      </c>
      <c r="O36">
        <v>17.739159074218321</v>
      </c>
      <c r="P36">
        <v>63.924868653135491</v>
      </c>
      <c r="Q36">
        <v>101.64682301724332</v>
      </c>
      <c r="R36">
        <v>151.40473802669928</v>
      </c>
    </row>
    <row r="38" spans="2:18" x14ac:dyDescent="0.35">
      <c r="B38" t="s">
        <v>108</v>
      </c>
      <c r="C38">
        <v>97.1858235552899</v>
      </c>
      <c r="D38">
        <v>51.91882842151059</v>
      </c>
      <c r="E38">
        <v>18.696838577225506</v>
      </c>
      <c r="F38">
        <v>10.94240229739491</v>
      </c>
      <c r="G38">
        <v>17.739159074218321</v>
      </c>
      <c r="H38">
        <v>63.924868653135491</v>
      </c>
      <c r="I38">
        <v>101.64682301724332</v>
      </c>
      <c r="J38">
        <v>151.40473802669928</v>
      </c>
      <c r="K38">
        <v>97.185823555289915</v>
      </c>
      <c r="L38">
        <v>51.91882842151059</v>
      </c>
      <c r="M38">
        <v>18.696838577225506</v>
      </c>
      <c r="N38">
        <v>10.94240229739491</v>
      </c>
      <c r="O38">
        <v>17.739159074218321</v>
      </c>
      <c r="P38">
        <v>63.924868653135491</v>
      </c>
      <c r="Q38">
        <v>101.64682301724332</v>
      </c>
      <c r="R38">
        <v>151.40473802669928</v>
      </c>
    </row>
    <row r="40" spans="2:18" x14ac:dyDescent="0.35">
      <c r="B40" t="s">
        <v>109</v>
      </c>
      <c r="C40">
        <f>C38-$C$2</f>
        <v>7.1858235552899004</v>
      </c>
      <c r="D40">
        <f t="shared" ref="D40:R40" si="0">D38-$C$2</f>
        <v>-38.08117157848941</v>
      </c>
      <c r="E40">
        <f t="shared" si="0"/>
        <v>-71.303161422774494</v>
      </c>
      <c r="F40">
        <f t="shared" si="0"/>
        <v>-79.057597702605094</v>
      </c>
      <c r="G40">
        <f t="shared" si="0"/>
        <v>-72.260840925781679</v>
      </c>
      <c r="H40">
        <f t="shared" si="0"/>
        <v>-26.075131346864509</v>
      </c>
      <c r="I40">
        <f t="shared" si="0"/>
        <v>11.646823017243321</v>
      </c>
      <c r="J40">
        <f t="shared" si="0"/>
        <v>61.404738026699277</v>
      </c>
      <c r="K40">
        <f t="shared" si="0"/>
        <v>7.1858235552899146</v>
      </c>
      <c r="L40">
        <f t="shared" si="0"/>
        <v>-38.08117157848941</v>
      </c>
      <c r="M40">
        <f t="shared" si="0"/>
        <v>-71.303161422774494</v>
      </c>
      <c r="N40">
        <f t="shared" si="0"/>
        <v>-79.057597702605094</v>
      </c>
      <c r="O40">
        <f t="shared" si="0"/>
        <v>-72.260840925781679</v>
      </c>
      <c r="P40">
        <f t="shared" si="0"/>
        <v>-26.075131346864509</v>
      </c>
      <c r="Q40">
        <f t="shared" si="0"/>
        <v>11.646823017243321</v>
      </c>
      <c r="R40">
        <f t="shared" si="0"/>
        <v>61.404738026699277</v>
      </c>
    </row>
    <row r="41" spans="2:18" x14ac:dyDescent="0.35">
      <c r="B41" t="s">
        <v>110</v>
      </c>
      <c r="C41">
        <v>31</v>
      </c>
      <c r="D41">
        <v>30</v>
      </c>
      <c r="E41">
        <v>31</v>
      </c>
      <c r="F41">
        <v>31</v>
      </c>
      <c r="G41">
        <v>30</v>
      </c>
      <c r="H41">
        <v>31</v>
      </c>
      <c r="I41">
        <v>30</v>
      </c>
      <c r="J41">
        <v>31</v>
      </c>
    </row>
    <row r="42" spans="2:18" x14ac:dyDescent="0.35">
      <c r="B42" t="s">
        <v>111</v>
      </c>
      <c r="C42">
        <v>31</v>
      </c>
      <c r="D42">
        <v>30</v>
      </c>
      <c r="E42">
        <v>10</v>
      </c>
      <c r="F42">
        <v>4</v>
      </c>
      <c r="G42">
        <v>27</v>
      </c>
      <c r="H42">
        <v>31</v>
      </c>
      <c r="I42">
        <v>30</v>
      </c>
      <c r="J42">
        <v>31</v>
      </c>
    </row>
    <row r="43" spans="2:18" x14ac:dyDescent="0.35">
      <c r="B43" t="s">
        <v>112</v>
      </c>
      <c r="C43">
        <f>C41-C42</f>
        <v>0</v>
      </c>
      <c r="D43">
        <f t="shared" ref="D43:J43" si="1">D41-D42</f>
        <v>0</v>
      </c>
      <c r="E43">
        <f t="shared" si="1"/>
        <v>21</v>
      </c>
      <c r="F43">
        <f t="shared" si="1"/>
        <v>27</v>
      </c>
      <c r="G43">
        <f t="shared" si="1"/>
        <v>3</v>
      </c>
      <c r="H43">
        <f t="shared" si="1"/>
        <v>0</v>
      </c>
      <c r="I43">
        <f t="shared" si="1"/>
        <v>0</v>
      </c>
      <c r="J43">
        <f t="shared" si="1"/>
        <v>0</v>
      </c>
    </row>
    <row r="44" spans="2:18" x14ac:dyDescent="0.35">
      <c r="B44" t="s">
        <v>113</v>
      </c>
      <c r="C44">
        <f>(C42*C40*24*60*60)/43560</f>
        <v>441.83906819303189</v>
      </c>
      <c r="D44">
        <f t="shared" ref="D44:J44" si="2">(D42*D40*24*60*60)/43560</f>
        <v>-2265.9870691332544</v>
      </c>
      <c r="E44">
        <f t="shared" si="2"/>
        <v>-1414.2775819393287</v>
      </c>
      <c r="F44">
        <f t="shared" si="2"/>
        <v>-627.23383301240392</v>
      </c>
      <c r="G44">
        <f t="shared" si="2"/>
        <v>-3869.8367702402093</v>
      </c>
      <c r="H44">
        <f t="shared" si="2"/>
        <v>-1603.2973324022475</v>
      </c>
      <c r="I44">
        <f t="shared" si="2"/>
        <v>693.0340968938176</v>
      </c>
      <c r="J44">
        <f t="shared" si="2"/>
        <v>3775.6301728813437</v>
      </c>
    </row>
    <row r="45" spans="2:18" x14ac:dyDescent="0.35">
      <c r="B45" t="s">
        <v>114</v>
      </c>
      <c r="C45">
        <f>(C43*C38*24*60*60)/43560</f>
        <v>0</v>
      </c>
      <c r="D45">
        <f t="shared" ref="D45:J45" si="3">(D43*D38*24*60*60)/43560</f>
        <v>0</v>
      </c>
      <c r="E45">
        <f t="shared" si="3"/>
        <v>778.77740850592181</v>
      </c>
      <c r="F45">
        <f t="shared" si="3"/>
        <v>586.00633791007442</v>
      </c>
      <c r="G45">
        <f t="shared" si="3"/>
        <v>105.55532672262143</v>
      </c>
      <c r="H45">
        <f t="shared" si="3"/>
        <v>0</v>
      </c>
      <c r="I45">
        <f t="shared" si="3"/>
        <v>0</v>
      </c>
      <c r="J45">
        <f t="shared" si="3"/>
        <v>0</v>
      </c>
    </row>
    <row r="46" spans="2:18" x14ac:dyDescent="0.35">
      <c r="B46" t="s">
        <v>115</v>
      </c>
      <c r="C46">
        <f>C44+C45</f>
        <v>441.83906819303189</v>
      </c>
      <c r="D46">
        <f t="shared" ref="D46:J46" si="4">D44+D45</f>
        <v>-2265.9870691332544</v>
      </c>
      <c r="E46">
        <f t="shared" si="4"/>
        <v>-635.50017343340687</v>
      </c>
      <c r="F46">
        <f t="shared" si="4"/>
        <v>-41.227495102329499</v>
      </c>
      <c r="G46">
        <f t="shared" si="4"/>
        <v>-3764.2814435175878</v>
      </c>
      <c r="H46">
        <f t="shared" si="4"/>
        <v>-1603.2973324022475</v>
      </c>
      <c r="I46">
        <f t="shared" si="4"/>
        <v>693.0340968938176</v>
      </c>
      <c r="J46">
        <f t="shared" si="4"/>
        <v>3775.6301728813437</v>
      </c>
    </row>
    <row r="47" spans="2:18" x14ac:dyDescent="0.35">
      <c r="B47" t="s">
        <v>116</v>
      </c>
      <c r="C47">
        <f>C46/$C$3</f>
        <v>0.1394914185297654</v>
      </c>
      <c r="D47">
        <f t="shared" ref="D47:I47" si="5">D46/$C$3</f>
        <v>-0.71538660430410561</v>
      </c>
      <c r="E47">
        <f t="shared" si="5"/>
        <v>-0.20063146754014424</v>
      </c>
      <c r="F47">
        <f t="shared" si="5"/>
        <v>-1.3015783773426834E-2</v>
      </c>
      <c r="G47">
        <f t="shared" si="5"/>
        <v>-1.1884077169747713</v>
      </c>
      <c r="H47">
        <f t="shared" si="5"/>
        <v>-0.50617121780655017</v>
      </c>
      <c r="I47">
        <f t="shared" si="5"/>
        <v>0.21879529499410186</v>
      </c>
      <c r="J47">
        <f>J46/$C$3</f>
        <v>1.1919905833879538</v>
      </c>
    </row>
    <row r="48" spans="2:18" x14ac:dyDescent="0.35">
      <c r="B48" t="s">
        <v>117</v>
      </c>
      <c r="C48">
        <f>$C$4+C47</f>
        <v>7.1394914185297651</v>
      </c>
      <c r="D48">
        <f>C48+D47</f>
        <v>6.4241048142256592</v>
      </c>
      <c r="E48">
        <f t="shared" ref="E48:J48" si="6">D48+E47</f>
        <v>6.2234733466855152</v>
      </c>
      <c r="F48">
        <f t="shared" si="6"/>
        <v>6.2104575629120884</v>
      </c>
      <c r="G48">
        <f t="shared" si="6"/>
        <v>5.0220498459373175</v>
      </c>
      <c r="H48">
        <f t="shared" si="6"/>
        <v>4.5158786281307677</v>
      </c>
      <c r="I48">
        <f t="shared" si="6"/>
        <v>4.7346739231248698</v>
      </c>
      <c r="J48">
        <f t="shared" si="6"/>
        <v>5.9266645065128234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D6387-1830-4386-A6CF-7697EBC9F08E}">
  <dimension ref="A1:AT854"/>
  <sheetViews>
    <sheetView topLeftCell="Z1" workbookViewId="0">
      <selection activeCell="AK48" sqref="AK48"/>
    </sheetView>
  </sheetViews>
  <sheetFormatPr defaultRowHeight="14.5" x14ac:dyDescent="0.35"/>
  <cols>
    <col min="1" max="1" width="19.26953125" customWidth="1"/>
    <col min="2" max="2" width="9.453125" style="14" bestFit="1" customWidth="1"/>
    <col min="6" max="6" width="9.453125" style="14" bestFit="1" customWidth="1"/>
    <col min="10" max="10" width="9.453125" style="14" bestFit="1" customWidth="1"/>
    <col min="26" max="26" width="30.08984375" customWidth="1"/>
    <col min="37" max="37" width="19" customWidth="1"/>
  </cols>
  <sheetData>
    <row r="1" spans="1:46" x14ac:dyDescent="0.35">
      <c r="A1" t="s">
        <v>118</v>
      </c>
      <c r="B1" t="s">
        <v>2</v>
      </c>
      <c r="C1" t="s">
        <v>20</v>
      </c>
      <c r="D1" t="s">
        <v>21</v>
      </c>
      <c r="O1" t="s">
        <v>73</v>
      </c>
      <c r="P1" t="s">
        <v>119</v>
      </c>
      <c r="Q1" t="s">
        <v>120</v>
      </c>
      <c r="R1" t="s">
        <v>121</v>
      </c>
      <c r="S1" t="s">
        <v>122</v>
      </c>
      <c r="T1" t="s">
        <v>123</v>
      </c>
      <c r="U1" t="s">
        <v>124</v>
      </c>
      <c r="V1" t="s">
        <v>125</v>
      </c>
      <c r="W1" t="s">
        <v>126</v>
      </c>
      <c r="X1" t="s">
        <v>127</v>
      </c>
      <c r="AA1" t="s">
        <v>119</v>
      </c>
      <c r="AB1" t="s">
        <v>120</v>
      </c>
      <c r="AC1" t="s">
        <v>121</v>
      </c>
      <c r="AD1" t="s">
        <v>122</v>
      </c>
      <c r="AE1" t="s">
        <v>123</v>
      </c>
      <c r="AF1" t="s">
        <v>124</v>
      </c>
      <c r="AG1" t="s">
        <v>125</v>
      </c>
      <c r="AH1" t="s">
        <v>126</v>
      </c>
      <c r="AI1" t="s">
        <v>127</v>
      </c>
      <c r="AK1" t="s">
        <v>94</v>
      </c>
      <c r="AL1">
        <v>90</v>
      </c>
    </row>
    <row r="2" spans="1:46" x14ac:dyDescent="0.35">
      <c r="A2" t="s">
        <v>128</v>
      </c>
      <c r="B2">
        <v>8.8617152421293373</v>
      </c>
      <c r="C2">
        <v>12.447617516500868</v>
      </c>
      <c r="D2" s="3">
        <v>15.98724392578168</v>
      </c>
      <c r="R2" s="3"/>
      <c r="Z2" t="s">
        <v>129</v>
      </c>
      <c r="AA2">
        <f>$B$2*7</f>
        <v>62.032006694905363</v>
      </c>
      <c r="AB2">
        <f t="shared" ref="AB2:AD2" si="0">$B$2*7</f>
        <v>62.032006694905363</v>
      </c>
      <c r="AC2">
        <f t="shared" si="0"/>
        <v>62.032006694905363</v>
      </c>
      <c r="AD2">
        <f t="shared" si="0"/>
        <v>62.032006694905363</v>
      </c>
      <c r="AE2">
        <f>($B$2*3)+($C$2)*4</f>
        <v>76.375615792391486</v>
      </c>
      <c r="AF2">
        <f>$C$2*7</f>
        <v>87.133322615506074</v>
      </c>
      <c r="AG2">
        <f t="shared" ref="AG2:AH2" si="1">$C$2*7</f>
        <v>87.133322615506074</v>
      </c>
      <c r="AH2">
        <f t="shared" si="1"/>
        <v>87.133322615506074</v>
      </c>
      <c r="AI2">
        <f>($C$2*6)+$D$2</f>
        <v>90.672949024786888</v>
      </c>
      <c r="AK2" t="s">
        <v>95</v>
      </c>
      <c r="AL2">
        <f>(3167.5+3312)/2</f>
        <v>3239.75</v>
      </c>
    </row>
    <row r="3" spans="1:46" x14ac:dyDescent="0.35">
      <c r="A3" t="s">
        <v>130</v>
      </c>
      <c r="B3">
        <v>1</v>
      </c>
      <c r="C3">
        <v>1</v>
      </c>
      <c r="D3">
        <v>1</v>
      </c>
      <c r="Z3" t="s">
        <v>131</v>
      </c>
      <c r="AA3">
        <f>$B$3*7</f>
        <v>7</v>
      </c>
      <c r="AB3">
        <f t="shared" ref="AB3:AD3" si="2">$B$3*7</f>
        <v>7</v>
      </c>
      <c r="AC3">
        <f t="shared" si="2"/>
        <v>7</v>
      </c>
      <c r="AD3">
        <f t="shared" si="2"/>
        <v>7</v>
      </c>
      <c r="AE3">
        <f>($B$3*3)+($C$3*4)</f>
        <v>7</v>
      </c>
      <c r="AF3">
        <f>$C$3*7</f>
        <v>7</v>
      </c>
      <c r="AG3">
        <f t="shared" ref="AG3:AH3" si="3">$C$3*7</f>
        <v>7</v>
      </c>
      <c r="AH3">
        <f t="shared" si="3"/>
        <v>7</v>
      </c>
      <c r="AI3">
        <f>($C$3*6)+$D$3</f>
        <v>7</v>
      </c>
      <c r="AK3" t="s">
        <v>132</v>
      </c>
      <c r="AL3">
        <v>6.42410481422566</v>
      </c>
    </row>
    <row r="5" spans="1:46" x14ac:dyDescent="0.35">
      <c r="B5" s="14" t="s">
        <v>2</v>
      </c>
      <c r="C5" t="s">
        <v>67</v>
      </c>
      <c r="D5" t="s">
        <v>86</v>
      </c>
      <c r="E5" t="s">
        <v>66</v>
      </c>
      <c r="F5" s="14" t="s">
        <v>3</v>
      </c>
      <c r="G5" t="s">
        <v>67</v>
      </c>
      <c r="H5" t="s">
        <v>86</v>
      </c>
      <c r="I5" t="s">
        <v>66</v>
      </c>
      <c r="J5" s="14" t="s">
        <v>4</v>
      </c>
      <c r="K5" t="s">
        <v>67</v>
      </c>
      <c r="L5" t="s">
        <v>86</v>
      </c>
      <c r="M5" t="s">
        <v>66</v>
      </c>
    </row>
    <row r="6" spans="1:46" x14ac:dyDescent="0.35">
      <c r="E6">
        <v>-20.79</v>
      </c>
      <c r="I6">
        <v>-18.010000000000002</v>
      </c>
      <c r="M6">
        <v>-12.83</v>
      </c>
    </row>
    <row r="7" spans="1:46" x14ac:dyDescent="0.35">
      <c r="E7">
        <v>1.4370000000000001</v>
      </c>
      <c r="I7">
        <v>1.4370000000000001</v>
      </c>
      <c r="M7">
        <v>1.4370000000000001</v>
      </c>
      <c r="AL7" t="s">
        <v>119</v>
      </c>
      <c r="AM7" t="s">
        <v>120</v>
      </c>
      <c r="AN7" t="s">
        <v>121</v>
      </c>
      <c r="AO7" t="s">
        <v>122</v>
      </c>
      <c r="AP7" t="s">
        <v>123</v>
      </c>
      <c r="AQ7" t="s">
        <v>124</v>
      </c>
      <c r="AR7" t="s">
        <v>125</v>
      </c>
      <c r="AS7" t="s">
        <v>126</v>
      </c>
      <c r="AT7" t="s">
        <v>127</v>
      </c>
    </row>
    <row r="8" spans="1:46" x14ac:dyDescent="0.35">
      <c r="A8">
        <v>1998</v>
      </c>
      <c r="D8" t="s">
        <v>87</v>
      </c>
      <c r="E8" t="s">
        <v>87</v>
      </c>
      <c r="F8" s="14">
        <v>36008</v>
      </c>
      <c r="G8">
        <v>10</v>
      </c>
      <c r="H8">
        <v>0</v>
      </c>
      <c r="I8">
        <v>-3.6400000000000006</v>
      </c>
      <c r="J8" s="14">
        <v>36039</v>
      </c>
      <c r="K8">
        <v>3.9</v>
      </c>
      <c r="L8">
        <v>0</v>
      </c>
      <c r="M8">
        <v>-7.2256999999999998</v>
      </c>
      <c r="O8">
        <f>IF(A8&lt;&gt;A7,A8,"")</f>
        <v>1998</v>
      </c>
      <c r="P8" t="str">
        <f>IF(AND($O8&lt;&gt;"",$E8&lt;&gt;""),SUM(E8:E14),"")</f>
        <v/>
      </c>
      <c r="Q8" t="str">
        <f>IF(AND($O8&lt;&gt;"",$E15&lt;&gt;""),SUM(E15:E21),"")</f>
        <v/>
      </c>
      <c r="R8" t="str">
        <f>IF(AND($O8&lt;&gt;"",$E22&lt;&gt;""),SUM(E22:E28),"")</f>
        <v/>
      </c>
      <c r="S8" t="str">
        <f>IF(AND($O8&lt;&gt;"",$E29&lt;&gt;""),SUM(E29:E35),"")</f>
        <v/>
      </c>
      <c r="T8" t="str">
        <f>IF(AND($O8&lt;&gt;"",$E36&lt;&gt;""),SUM(E36:E38)+SUM(I8:I11),"")</f>
        <v/>
      </c>
      <c r="U8">
        <f>IF(AND($O8&lt;&gt;"",$I12&lt;&gt;""),SUM(I12:I18),"")</f>
        <v>-60.973900000000015</v>
      </c>
      <c r="V8">
        <f>IF(AND($O8&lt;&gt;"",$I19&lt;&gt;""),SUM(I19:I25),"")</f>
        <v>37.444199999999988</v>
      </c>
      <c r="W8">
        <f>IF(AND($O8&lt;&gt;"",$I26&lt;&gt;""),SUM(I26:I32),"")</f>
        <v>-3.4170000000000069</v>
      </c>
      <c r="X8">
        <f>IF(AND($O8&lt;&gt;"",$I33&lt;&gt;""),SUM(I33:I38)+M8,"")</f>
        <v>-14.685900000000007</v>
      </c>
      <c r="Z8">
        <v>1998</v>
      </c>
      <c r="AA8" t="s">
        <v>87</v>
      </c>
      <c r="AB8" t="s">
        <v>87</v>
      </c>
      <c r="AC8" t="s">
        <v>87</v>
      </c>
      <c r="AD8" t="s">
        <v>87</v>
      </c>
      <c r="AE8" t="s">
        <v>87</v>
      </c>
      <c r="AF8">
        <v>-60.973900000000015</v>
      </c>
      <c r="AG8">
        <v>37.444199999999988</v>
      </c>
      <c r="AH8">
        <v>-3.4170000000000069</v>
      </c>
      <c r="AI8">
        <v>-14.685900000000007</v>
      </c>
      <c r="AK8" t="s">
        <v>133</v>
      </c>
      <c r="AL8">
        <v>33.253267157870667</v>
      </c>
      <c r="AM8">
        <v>13.049528072156377</v>
      </c>
      <c r="AN8">
        <v>15.446952986442097</v>
      </c>
      <c r="AO8">
        <v>18.02409150072781</v>
      </c>
      <c r="AP8">
        <v>6.670982143944074</v>
      </c>
      <c r="AQ8">
        <v>12.756783307674954</v>
      </c>
      <c r="AR8">
        <v>24.20923275822441</v>
      </c>
      <c r="AS8">
        <v>3.3821592966859444</v>
      </c>
      <c r="AT8">
        <v>5.1477001393161572</v>
      </c>
    </row>
    <row r="9" spans="1:46" x14ac:dyDescent="0.35">
      <c r="A9">
        <v>1998</v>
      </c>
      <c r="D9" t="s">
        <v>87</v>
      </c>
      <c r="E9" t="s">
        <v>87</v>
      </c>
      <c r="F9" s="14">
        <v>36009</v>
      </c>
      <c r="G9">
        <v>9</v>
      </c>
      <c r="H9">
        <v>0</v>
      </c>
      <c r="I9">
        <v>-5.0770000000000017</v>
      </c>
      <c r="J9" s="14">
        <v>36040</v>
      </c>
      <c r="K9">
        <v>3.7</v>
      </c>
      <c r="L9">
        <v>0</v>
      </c>
      <c r="M9">
        <v>-7.5130999999999997</v>
      </c>
      <c r="O9" t="str">
        <f t="shared" ref="O9:O72" si="4">IF(A9&lt;&gt;A8,A9,"")</f>
        <v/>
      </c>
      <c r="P9" t="str">
        <f t="shared" ref="P9:P38" si="5">IF(AND($O9&lt;&gt;"",$E9&lt;&gt;""),SUM(E9:E15),"")</f>
        <v/>
      </c>
      <c r="Q9" t="str">
        <f t="shared" ref="Q9:Q38" si="6">IF(AND($O9&lt;&gt;"",$E16&lt;&gt;""),SUM(E16:E22),"")</f>
        <v/>
      </c>
      <c r="R9" t="str">
        <f t="shared" ref="R9:R38" si="7">IF(AND($O9&lt;&gt;"",$E23&lt;&gt;""),SUM(E23:E29),"")</f>
        <v/>
      </c>
      <c r="S9" t="str">
        <f t="shared" ref="S9:S38" si="8">IF(AND($O9&lt;&gt;"",$E30&lt;&gt;""),SUM(E30:E36),"")</f>
        <v/>
      </c>
      <c r="T9" t="str">
        <f t="shared" ref="T9:T38" si="9">IF(AND($O9&lt;&gt;"",$E37&lt;&gt;""),SUM(E37:E39)+SUM(I9:I12),"")</f>
        <v/>
      </c>
      <c r="U9" t="str">
        <f t="shared" ref="U9:U38" si="10">IF(AND($O9&lt;&gt;"",$I13&lt;&gt;""),SUM(I13:I19),"")</f>
        <v/>
      </c>
      <c r="V9" t="str">
        <f t="shared" ref="V9:V38" si="11">IF(AND($O9&lt;&gt;"",$I20&lt;&gt;""),SUM(I20:I26),"")</f>
        <v/>
      </c>
      <c r="W9" t="str">
        <f t="shared" ref="W9:W38" si="12">IF(AND($O9&lt;&gt;"",$I27&lt;&gt;""),SUM(I27:I33),"")</f>
        <v/>
      </c>
      <c r="X9" t="str">
        <f t="shared" ref="X9:X38" si="13">IF(AND($O9&lt;&gt;"",$I34&lt;&gt;""),SUM(I34:I39)+M9,"")</f>
        <v/>
      </c>
      <c r="Z9">
        <v>1999</v>
      </c>
      <c r="AA9">
        <v>114.30410000000001</v>
      </c>
      <c r="AB9">
        <v>60.821200000000005</v>
      </c>
      <c r="AC9">
        <v>-81.1524</v>
      </c>
      <c r="AD9">
        <v>-89.721699999999998</v>
      </c>
      <c r="AE9">
        <v>-79.804000000000002</v>
      </c>
      <c r="AF9">
        <v>258.25669999999997</v>
      </c>
      <c r="AG9">
        <v>-19.916300000000007</v>
      </c>
      <c r="AH9">
        <v>-76.062400000000011</v>
      </c>
      <c r="AI9">
        <v>-81.516200000000012</v>
      </c>
    </row>
    <row r="10" spans="1:46" x14ac:dyDescent="0.35">
      <c r="A10">
        <v>1998</v>
      </c>
      <c r="D10" t="s">
        <v>87</v>
      </c>
      <c r="E10" t="s">
        <v>87</v>
      </c>
      <c r="F10" s="14">
        <v>36010</v>
      </c>
      <c r="G10">
        <v>8.4</v>
      </c>
      <c r="H10">
        <v>0</v>
      </c>
      <c r="I10">
        <v>-5.9392000000000014</v>
      </c>
      <c r="J10" s="14">
        <v>36041</v>
      </c>
      <c r="K10">
        <v>3.5</v>
      </c>
      <c r="L10">
        <v>0</v>
      </c>
      <c r="M10">
        <v>-7.8004999999999995</v>
      </c>
      <c r="O10" t="str">
        <f t="shared" si="4"/>
        <v/>
      </c>
      <c r="P10" t="str">
        <f t="shared" si="5"/>
        <v/>
      </c>
      <c r="Q10" t="str">
        <f t="shared" si="6"/>
        <v/>
      </c>
      <c r="R10" t="str">
        <f t="shared" si="7"/>
        <v/>
      </c>
      <c r="S10" t="str">
        <f t="shared" si="8"/>
        <v/>
      </c>
      <c r="T10" t="str">
        <f t="shared" si="9"/>
        <v/>
      </c>
      <c r="U10" t="str">
        <f t="shared" si="10"/>
        <v/>
      </c>
      <c r="V10" t="str">
        <f t="shared" si="11"/>
        <v/>
      </c>
      <c r="W10" t="str">
        <f t="shared" si="12"/>
        <v/>
      </c>
      <c r="X10" t="str">
        <f t="shared" si="13"/>
        <v/>
      </c>
      <c r="Z10">
        <v>2000</v>
      </c>
      <c r="AA10">
        <v>156.983</v>
      </c>
      <c r="AB10">
        <v>90.100000000000009</v>
      </c>
      <c r="AC10">
        <v>314.4615</v>
      </c>
      <c r="AD10">
        <v>46.072500000000005</v>
      </c>
      <c r="AE10">
        <v>-18.899099999999997</v>
      </c>
      <c r="AF10">
        <v>34.572499999999991</v>
      </c>
      <c r="AG10">
        <v>25.785199999999989</v>
      </c>
      <c r="AH10">
        <v>58.108199999999982</v>
      </c>
      <c r="AI10">
        <v>-52.345100000000002</v>
      </c>
      <c r="AK10" t="s">
        <v>109</v>
      </c>
      <c r="AL10">
        <f>AL$8-$AL$1</f>
        <v>-56.746732842129333</v>
      </c>
      <c r="AM10">
        <f>AM$8-$AL$1</f>
        <v>-76.950471927843623</v>
      </c>
      <c r="AN10">
        <f t="shared" ref="AN10:AT10" si="14">AN$8-$AL$1</f>
        <v>-74.553047013557901</v>
      </c>
      <c r="AO10">
        <f t="shared" si="14"/>
        <v>-71.975908499272194</v>
      </c>
      <c r="AP10">
        <f t="shared" si="14"/>
        <v>-83.329017856055927</v>
      </c>
      <c r="AQ10">
        <f t="shared" si="14"/>
        <v>-77.243216692325049</v>
      </c>
      <c r="AR10">
        <f t="shared" si="14"/>
        <v>-65.790767241775598</v>
      </c>
      <c r="AS10">
        <f t="shared" si="14"/>
        <v>-86.617840703314059</v>
      </c>
      <c r="AT10">
        <f t="shared" si="14"/>
        <v>-84.852299860683843</v>
      </c>
    </row>
    <row r="11" spans="1:46" x14ac:dyDescent="0.35">
      <c r="A11">
        <v>1998</v>
      </c>
      <c r="D11" t="s">
        <v>87</v>
      </c>
      <c r="E11" t="s">
        <v>87</v>
      </c>
      <c r="F11" s="14">
        <v>36011</v>
      </c>
      <c r="G11">
        <v>8.1</v>
      </c>
      <c r="H11">
        <v>0</v>
      </c>
      <c r="I11">
        <v>-6.3703000000000021</v>
      </c>
      <c r="J11" s="14">
        <v>36042</v>
      </c>
      <c r="K11">
        <v>3.3</v>
      </c>
      <c r="L11">
        <v>0</v>
      </c>
      <c r="M11">
        <v>-8.0879000000000012</v>
      </c>
      <c r="O11" t="str">
        <f t="shared" si="4"/>
        <v/>
      </c>
      <c r="P11" t="str">
        <f t="shared" si="5"/>
        <v/>
      </c>
      <c r="Q11" t="str">
        <f t="shared" si="6"/>
        <v/>
      </c>
      <c r="R11" t="str">
        <f t="shared" si="7"/>
        <v/>
      </c>
      <c r="S11" t="str">
        <f t="shared" si="8"/>
        <v/>
      </c>
      <c r="T11" t="str">
        <f t="shared" si="9"/>
        <v/>
      </c>
      <c r="U11" t="str">
        <f t="shared" si="10"/>
        <v/>
      </c>
      <c r="V11" t="str">
        <f t="shared" si="11"/>
        <v/>
      </c>
      <c r="W11" t="str">
        <f t="shared" si="12"/>
        <v/>
      </c>
      <c r="X11" t="str">
        <f t="shared" si="13"/>
        <v/>
      </c>
      <c r="Z11">
        <v>2001</v>
      </c>
      <c r="AA11">
        <v>-29.899299999999997</v>
      </c>
      <c r="AB11">
        <v>22.259200000000018</v>
      </c>
      <c r="AC11">
        <v>32.318200000000004</v>
      </c>
      <c r="AD11">
        <v>-93.685399999999973</v>
      </c>
      <c r="AE11">
        <v>-106.81960000000001</v>
      </c>
      <c r="AF11">
        <v>-74.287600000000026</v>
      </c>
      <c r="AG11">
        <v>-84.217300000000009</v>
      </c>
      <c r="AH11">
        <v>-70.635200000000012</v>
      </c>
      <c r="AI11">
        <v>-17.236500000000007</v>
      </c>
      <c r="AK11" t="s">
        <v>134</v>
      </c>
      <c r="AL11">
        <v>7</v>
      </c>
      <c r="AM11">
        <v>7</v>
      </c>
      <c r="AN11">
        <v>7</v>
      </c>
      <c r="AO11">
        <v>7</v>
      </c>
      <c r="AP11">
        <v>7</v>
      </c>
      <c r="AQ11">
        <v>7</v>
      </c>
      <c r="AR11">
        <v>7</v>
      </c>
      <c r="AS11">
        <v>7</v>
      </c>
      <c r="AT11">
        <v>7</v>
      </c>
    </row>
    <row r="12" spans="1:46" x14ac:dyDescent="0.35">
      <c r="A12">
        <v>1998</v>
      </c>
      <c r="D12" t="s">
        <v>87</v>
      </c>
      <c r="E12" t="s">
        <v>87</v>
      </c>
      <c r="F12" s="14">
        <v>36012</v>
      </c>
      <c r="G12">
        <v>7.3</v>
      </c>
      <c r="H12">
        <v>0</v>
      </c>
      <c r="I12">
        <v>-7.5199000000000016</v>
      </c>
      <c r="J12" s="14">
        <v>36043</v>
      </c>
      <c r="K12">
        <v>3.3</v>
      </c>
      <c r="L12">
        <v>0</v>
      </c>
      <c r="M12">
        <v>-8.0879000000000012</v>
      </c>
      <c r="O12" t="str">
        <f t="shared" si="4"/>
        <v/>
      </c>
      <c r="P12" t="str">
        <f t="shared" si="5"/>
        <v/>
      </c>
      <c r="Q12" t="str">
        <f t="shared" si="6"/>
        <v/>
      </c>
      <c r="R12" t="str">
        <f t="shared" si="7"/>
        <v/>
      </c>
      <c r="S12" t="str">
        <f t="shared" si="8"/>
        <v/>
      </c>
      <c r="T12" t="str">
        <f t="shared" si="9"/>
        <v/>
      </c>
      <c r="U12" t="str">
        <f t="shared" si="10"/>
        <v/>
      </c>
      <c r="V12" t="str">
        <f t="shared" si="11"/>
        <v/>
      </c>
      <c r="W12" t="str">
        <f t="shared" si="12"/>
        <v/>
      </c>
      <c r="X12" t="str">
        <f t="shared" si="13"/>
        <v/>
      </c>
      <c r="Z12">
        <v>2002</v>
      </c>
      <c r="AA12">
        <v>241.80690000000001</v>
      </c>
      <c r="AB12">
        <v>-35.958749999999988</v>
      </c>
      <c r="AC12">
        <v>-22.354989999999987</v>
      </c>
      <c r="AD12">
        <v>-54.848009999999995</v>
      </c>
      <c r="AE12">
        <v>49.715589999999992</v>
      </c>
      <c r="AF12">
        <v>-51.401060000000001</v>
      </c>
      <c r="AG12">
        <v>-69.56713000000002</v>
      </c>
      <c r="AH12">
        <v>-35.842980000000011</v>
      </c>
      <c r="AI12">
        <v>-28.60086999999999</v>
      </c>
      <c r="AK12" t="s">
        <v>111</v>
      </c>
      <c r="AL12">
        <v>6</v>
      </c>
      <c r="AM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7</v>
      </c>
    </row>
    <row r="13" spans="1:46" x14ac:dyDescent="0.35">
      <c r="A13">
        <v>1998</v>
      </c>
      <c r="D13" t="s">
        <v>87</v>
      </c>
      <c r="E13" t="s">
        <v>87</v>
      </c>
      <c r="F13" s="14">
        <v>36013</v>
      </c>
      <c r="G13">
        <v>7</v>
      </c>
      <c r="H13">
        <v>0</v>
      </c>
      <c r="I13">
        <v>-7.9510000000000005</v>
      </c>
      <c r="J13" s="14">
        <v>36044</v>
      </c>
      <c r="K13">
        <v>3.1</v>
      </c>
      <c r="L13">
        <v>0</v>
      </c>
      <c r="M13">
        <v>-8.3752999999999993</v>
      </c>
      <c r="O13" t="str">
        <f t="shared" si="4"/>
        <v/>
      </c>
      <c r="P13" t="str">
        <f t="shared" si="5"/>
        <v/>
      </c>
      <c r="Q13" t="str">
        <f t="shared" si="6"/>
        <v/>
      </c>
      <c r="R13" t="str">
        <f t="shared" si="7"/>
        <v/>
      </c>
      <c r="S13" t="str">
        <f t="shared" si="8"/>
        <v/>
      </c>
      <c r="T13" t="str">
        <f t="shared" si="9"/>
        <v/>
      </c>
      <c r="U13" t="str">
        <f t="shared" si="10"/>
        <v/>
      </c>
      <c r="V13" t="str">
        <f t="shared" si="11"/>
        <v/>
      </c>
      <c r="W13" t="str">
        <f t="shared" si="12"/>
        <v/>
      </c>
      <c r="X13" t="str">
        <f t="shared" si="13"/>
        <v/>
      </c>
      <c r="Z13">
        <v>2003</v>
      </c>
      <c r="AA13">
        <v>-57.025169999999989</v>
      </c>
      <c r="AB13">
        <v>-20.206659999999992</v>
      </c>
      <c r="AC13">
        <v>-46.784019999999984</v>
      </c>
      <c r="AD13">
        <v>32.282320000000013</v>
      </c>
      <c r="AE13">
        <v>113.36294999999998</v>
      </c>
      <c r="AF13">
        <v>96.945649999999958</v>
      </c>
      <c r="AG13">
        <v>-36.259830000000008</v>
      </c>
      <c r="AH13">
        <v>-85.086760000000012</v>
      </c>
      <c r="AI13">
        <v>-76.649519999999995</v>
      </c>
      <c r="AK13" t="s">
        <v>112</v>
      </c>
      <c r="AL13">
        <f>AL11-AL12</f>
        <v>1</v>
      </c>
      <c r="AM13">
        <f>AM11-AM12</f>
        <v>6</v>
      </c>
      <c r="AN13">
        <f t="shared" ref="AN13:AT13" si="15">AN11-AN12</f>
        <v>7</v>
      </c>
      <c r="AO13">
        <f t="shared" si="15"/>
        <v>7</v>
      </c>
      <c r="AP13">
        <f t="shared" si="15"/>
        <v>7</v>
      </c>
      <c r="AQ13">
        <f t="shared" si="15"/>
        <v>7</v>
      </c>
      <c r="AR13">
        <f t="shared" si="15"/>
        <v>7</v>
      </c>
      <c r="AS13">
        <f t="shared" si="15"/>
        <v>7</v>
      </c>
      <c r="AT13">
        <f t="shared" si="15"/>
        <v>0</v>
      </c>
    </row>
    <row r="14" spans="1:46" x14ac:dyDescent="0.35">
      <c r="A14">
        <v>1998</v>
      </c>
      <c r="D14" t="s">
        <v>87</v>
      </c>
      <c r="E14" t="s">
        <v>87</v>
      </c>
      <c r="F14" s="14">
        <v>36014</v>
      </c>
      <c r="G14">
        <v>6.5</v>
      </c>
      <c r="H14">
        <v>0</v>
      </c>
      <c r="I14">
        <v>-8.6695000000000011</v>
      </c>
      <c r="J14" s="14">
        <v>36045</v>
      </c>
      <c r="K14">
        <v>3.8</v>
      </c>
      <c r="L14">
        <v>0.1</v>
      </c>
      <c r="M14">
        <v>6.5455999999999994</v>
      </c>
      <c r="O14" t="str">
        <f t="shared" si="4"/>
        <v/>
      </c>
      <c r="P14" t="str">
        <f t="shared" si="5"/>
        <v/>
      </c>
      <c r="Q14" t="str">
        <f t="shared" si="6"/>
        <v/>
      </c>
      <c r="R14" t="str">
        <f t="shared" si="7"/>
        <v/>
      </c>
      <c r="S14" t="str">
        <f t="shared" si="8"/>
        <v/>
      </c>
      <c r="T14" t="str">
        <f t="shared" si="9"/>
        <v/>
      </c>
      <c r="U14" t="str">
        <f t="shared" si="10"/>
        <v/>
      </c>
      <c r="V14" t="str">
        <f t="shared" si="11"/>
        <v/>
      </c>
      <c r="W14" t="str">
        <f t="shared" si="12"/>
        <v/>
      </c>
      <c r="X14" t="str">
        <f t="shared" si="13"/>
        <v/>
      </c>
      <c r="Z14">
        <v>2004</v>
      </c>
      <c r="AA14">
        <v>252.96740000000003</v>
      </c>
      <c r="AB14">
        <v>115.2475</v>
      </c>
      <c r="AC14">
        <v>23.729659999999996</v>
      </c>
      <c r="AD14">
        <v>89.197140000000005</v>
      </c>
      <c r="AE14">
        <v>180.5326</v>
      </c>
      <c r="AF14">
        <v>8.1554799999999936</v>
      </c>
      <c r="AG14">
        <v>922.76370999999995</v>
      </c>
      <c r="AH14">
        <v>860.34300000000007</v>
      </c>
      <c r="AI14">
        <v>288.07819999999998</v>
      </c>
      <c r="AK14" t="s">
        <v>113</v>
      </c>
      <c r="AL14">
        <f>(AL12*AL10*24*60*60)/43560</f>
        <v>-675.33301894765486</v>
      </c>
      <c r="AM14">
        <f>(AM12*AM10*24*60*60)/43560</f>
        <v>-152.62903522878074</v>
      </c>
      <c r="AN14">
        <f t="shared" ref="AN14:AT14" si="16">(AN12*AN10*24*60*60)/43560</f>
        <v>0</v>
      </c>
      <c r="AO14">
        <f t="shared" si="16"/>
        <v>0</v>
      </c>
      <c r="AP14">
        <f t="shared" si="16"/>
        <v>0</v>
      </c>
      <c r="AQ14">
        <f t="shared" si="16"/>
        <v>0</v>
      </c>
      <c r="AR14">
        <f t="shared" si="16"/>
        <v>0</v>
      </c>
      <c r="AS14">
        <f t="shared" si="16"/>
        <v>0</v>
      </c>
      <c r="AT14">
        <f t="shared" si="16"/>
        <v>-1178.1145765780898</v>
      </c>
    </row>
    <row r="15" spans="1:46" x14ac:dyDescent="0.35">
      <c r="A15">
        <v>1998</v>
      </c>
      <c r="D15" t="s">
        <v>87</v>
      </c>
      <c r="E15" t="s">
        <v>87</v>
      </c>
      <c r="F15" s="14">
        <v>36015</v>
      </c>
      <c r="G15">
        <v>6.3</v>
      </c>
      <c r="H15">
        <v>0</v>
      </c>
      <c r="I15">
        <v>-8.956900000000001</v>
      </c>
      <c r="J15" s="14">
        <v>36046</v>
      </c>
      <c r="K15">
        <v>3.8</v>
      </c>
      <c r="L15">
        <v>0.66</v>
      </c>
      <c r="M15">
        <v>84.4696</v>
      </c>
      <c r="O15" t="str">
        <f t="shared" si="4"/>
        <v/>
      </c>
      <c r="P15" t="str">
        <f t="shared" si="5"/>
        <v/>
      </c>
      <c r="Q15" t="str">
        <f t="shared" si="6"/>
        <v/>
      </c>
      <c r="R15" t="str">
        <f t="shared" si="7"/>
        <v/>
      </c>
      <c r="S15" t="str">
        <f t="shared" si="8"/>
        <v/>
      </c>
      <c r="T15" t="str">
        <f t="shared" si="9"/>
        <v/>
      </c>
      <c r="U15" t="str">
        <f t="shared" si="10"/>
        <v/>
      </c>
      <c r="V15" t="str">
        <f t="shared" si="11"/>
        <v/>
      </c>
      <c r="W15" t="str">
        <f t="shared" si="12"/>
        <v/>
      </c>
      <c r="X15" t="str">
        <f t="shared" si="13"/>
        <v/>
      </c>
      <c r="Z15">
        <v>2005</v>
      </c>
      <c r="AA15">
        <v>101.63890000000001</v>
      </c>
      <c r="AB15">
        <v>200.21280000000004</v>
      </c>
      <c r="AC15">
        <v>37.948700000000002</v>
      </c>
      <c r="AD15">
        <v>136.6447</v>
      </c>
      <c r="AE15">
        <v>152.49469999999999</v>
      </c>
      <c r="AF15">
        <v>8.2583999999999929</v>
      </c>
      <c r="AG15">
        <v>93.365160000000003</v>
      </c>
      <c r="AH15">
        <v>-42.735890000000012</v>
      </c>
      <c r="AI15">
        <v>207.70478999999997</v>
      </c>
      <c r="AK15" t="s">
        <v>114</v>
      </c>
      <c r="AL15">
        <f>(AL13*AL$8*24*60*60)/43560</f>
        <v>65.956893536272389</v>
      </c>
      <c r="AM15">
        <f t="shared" ref="AM15:AS15" si="17">(AM13*AM$8*24*60*60)/43560</f>
        <v>155.30016879260481</v>
      </c>
      <c r="AN15">
        <f t="shared" si="17"/>
        <v>214.47009105142749</v>
      </c>
      <c r="AO15">
        <f t="shared" si="17"/>
        <v>250.25184893572495</v>
      </c>
      <c r="AP15">
        <f t="shared" si="17"/>
        <v>92.621900841537553</v>
      </c>
      <c r="AQ15">
        <f t="shared" si="17"/>
        <v>177.118974850363</v>
      </c>
      <c r="AR15">
        <f t="shared" si="17"/>
        <v>336.12819036212403</v>
      </c>
      <c r="AS15">
        <f t="shared" si="17"/>
        <v>46.958905937457743</v>
      </c>
      <c r="AT15">
        <f>(AT13*AT$8*24*60*60)/43560</f>
        <v>0</v>
      </c>
    </row>
    <row r="16" spans="1:46" x14ac:dyDescent="0.35">
      <c r="A16">
        <v>1998</v>
      </c>
      <c r="D16" t="s">
        <v>87</v>
      </c>
      <c r="E16" t="s">
        <v>87</v>
      </c>
      <c r="F16" s="14">
        <v>36016</v>
      </c>
      <c r="G16">
        <v>6.2</v>
      </c>
      <c r="H16">
        <v>0</v>
      </c>
      <c r="I16">
        <v>-9.1006000000000018</v>
      </c>
      <c r="J16" s="14">
        <v>36047</v>
      </c>
      <c r="K16">
        <v>3.8</v>
      </c>
      <c r="L16">
        <v>0.36</v>
      </c>
      <c r="M16">
        <v>42.724599999999995</v>
      </c>
      <c r="O16" t="str">
        <f t="shared" si="4"/>
        <v/>
      </c>
      <c r="P16" t="str">
        <f t="shared" si="5"/>
        <v/>
      </c>
      <c r="Q16" t="str">
        <f t="shared" si="6"/>
        <v/>
      </c>
      <c r="R16" t="str">
        <f t="shared" si="7"/>
        <v/>
      </c>
      <c r="S16" t="str">
        <f t="shared" si="8"/>
        <v/>
      </c>
      <c r="T16" t="str">
        <f t="shared" si="9"/>
        <v/>
      </c>
      <c r="U16" t="str">
        <f t="shared" si="10"/>
        <v/>
      </c>
      <c r="V16" t="str">
        <f t="shared" si="11"/>
        <v/>
      </c>
      <c r="W16" t="str">
        <f t="shared" si="12"/>
        <v/>
      </c>
      <c r="X16" t="str">
        <f t="shared" si="13"/>
        <v/>
      </c>
      <c r="Z16">
        <v>2006</v>
      </c>
      <c r="AA16">
        <v>239.71299999999999</v>
      </c>
      <c r="AB16">
        <v>76.199100000000016</v>
      </c>
      <c r="AC16">
        <v>113.39610000000002</v>
      </c>
      <c r="AD16">
        <v>767.50790000000018</v>
      </c>
      <c r="AE16">
        <v>759.97509999999988</v>
      </c>
      <c r="AF16">
        <v>182.12360000000001</v>
      </c>
      <c r="AG16">
        <v>33.111359999999991</v>
      </c>
      <c r="AH16">
        <v>160.61434000000003</v>
      </c>
      <c r="AI16">
        <v>12.123620000000001</v>
      </c>
      <c r="AK16" t="s">
        <v>115</v>
      </c>
      <c r="AL16">
        <f>AL14+AL15</f>
        <v>-609.37612541138242</v>
      </c>
      <c r="AM16">
        <f>AM14+AM15</f>
        <v>2.6711335638240712</v>
      </c>
      <c r="AN16">
        <f t="shared" ref="AN16:AT16" si="18">AN14+AN15</f>
        <v>214.47009105142749</v>
      </c>
      <c r="AO16">
        <f t="shared" si="18"/>
        <v>250.25184893572495</v>
      </c>
      <c r="AP16">
        <f t="shared" si="18"/>
        <v>92.621900841537553</v>
      </c>
      <c r="AQ16">
        <f t="shared" si="18"/>
        <v>177.118974850363</v>
      </c>
      <c r="AR16">
        <f t="shared" si="18"/>
        <v>336.12819036212403</v>
      </c>
      <c r="AS16">
        <f t="shared" si="18"/>
        <v>46.958905937457743</v>
      </c>
      <c r="AT16">
        <f t="shared" si="18"/>
        <v>-1178.1145765780898</v>
      </c>
    </row>
    <row r="17" spans="1:46" x14ac:dyDescent="0.35">
      <c r="A17">
        <v>1998</v>
      </c>
      <c r="D17" t="s">
        <v>87</v>
      </c>
      <c r="E17" t="s">
        <v>87</v>
      </c>
      <c r="F17" s="14">
        <v>36017</v>
      </c>
      <c r="G17">
        <v>6</v>
      </c>
      <c r="H17">
        <v>0</v>
      </c>
      <c r="I17">
        <v>-9.3880000000000017</v>
      </c>
      <c r="J17" s="14">
        <v>36048</v>
      </c>
      <c r="K17">
        <v>4</v>
      </c>
      <c r="L17">
        <v>0.04</v>
      </c>
      <c r="M17">
        <v>-1.516</v>
      </c>
      <c r="O17" t="str">
        <f t="shared" si="4"/>
        <v/>
      </c>
      <c r="P17" t="str">
        <f t="shared" si="5"/>
        <v/>
      </c>
      <c r="Q17" t="str">
        <f t="shared" si="6"/>
        <v/>
      </c>
      <c r="R17" t="str">
        <f t="shared" si="7"/>
        <v/>
      </c>
      <c r="S17" t="str">
        <f t="shared" si="8"/>
        <v/>
      </c>
      <c r="T17" t="str">
        <f t="shared" si="9"/>
        <v/>
      </c>
      <c r="U17" t="str">
        <f t="shared" si="10"/>
        <v/>
      </c>
      <c r="V17" t="str">
        <f t="shared" si="11"/>
        <v/>
      </c>
      <c r="W17" t="str">
        <f t="shared" si="12"/>
        <v/>
      </c>
      <c r="X17" t="str">
        <f t="shared" si="13"/>
        <v/>
      </c>
      <c r="Z17">
        <v>2007</v>
      </c>
      <c r="AA17">
        <v>182.26234000000002</v>
      </c>
      <c r="AB17">
        <v>-10.988259999999993</v>
      </c>
      <c r="AC17">
        <v>182.12357000000003</v>
      </c>
      <c r="AD17">
        <v>-40.470929999999989</v>
      </c>
      <c r="AE17">
        <v>34.885719999999992</v>
      </c>
      <c r="AF17">
        <v>120.61322000000001</v>
      </c>
      <c r="AG17">
        <v>64.277889999999999</v>
      </c>
      <c r="AH17">
        <v>-21.199920000000013</v>
      </c>
      <c r="AI17">
        <v>-70.618930000000006</v>
      </c>
      <c r="AK17" t="s">
        <v>116</v>
      </c>
      <c r="AL17">
        <f>AL16/$AL$2</f>
        <v>-0.18809356444521411</v>
      </c>
      <c r="AM17">
        <f>AM16/$AL$2</f>
        <v>8.2448755731895091E-4</v>
      </c>
      <c r="AN17">
        <f t="shared" ref="AN17:AT17" si="19">AN16/$AL$2</f>
        <v>6.6199580539062428E-2</v>
      </c>
      <c r="AO17">
        <f t="shared" si="19"/>
        <v>7.7244185179635758E-2</v>
      </c>
      <c r="AP17">
        <f t="shared" si="19"/>
        <v>2.8589212390319484E-2</v>
      </c>
      <c r="AQ17">
        <f t="shared" si="19"/>
        <v>5.4670568670534145E-2</v>
      </c>
      <c r="AR17">
        <f t="shared" si="19"/>
        <v>0.10375127412983225</v>
      </c>
      <c r="AS17">
        <f t="shared" si="19"/>
        <v>1.4494607897972913E-2</v>
      </c>
      <c r="AT17">
        <f t="shared" si="19"/>
        <v>-0.36364366898004158</v>
      </c>
    </row>
    <row r="18" spans="1:46" x14ac:dyDescent="0.35">
      <c r="A18">
        <v>1998</v>
      </c>
      <c r="D18" t="s">
        <v>87</v>
      </c>
      <c r="E18" t="s">
        <v>87</v>
      </c>
      <c r="F18" s="14">
        <v>36018</v>
      </c>
      <c r="G18">
        <v>6</v>
      </c>
      <c r="H18">
        <v>0</v>
      </c>
      <c r="I18">
        <v>-9.3880000000000017</v>
      </c>
      <c r="J18" s="14">
        <v>36049</v>
      </c>
      <c r="K18">
        <v>3.9</v>
      </c>
      <c r="L18">
        <v>0</v>
      </c>
      <c r="M18">
        <v>-7.2256999999999998</v>
      </c>
      <c r="O18" t="str">
        <f t="shared" si="4"/>
        <v/>
      </c>
      <c r="P18" t="str">
        <f t="shared" si="5"/>
        <v/>
      </c>
      <c r="Q18" t="str">
        <f t="shared" si="6"/>
        <v/>
      </c>
      <c r="R18" t="str">
        <f t="shared" si="7"/>
        <v/>
      </c>
      <c r="S18" t="str">
        <f t="shared" si="8"/>
        <v/>
      </c>
      <c r="T18" t="str">
        <f t="shared" si="9"/>
        <v/>
      </c>
      <c r="U18" t="str">
        <f t="shared" si="10"/>
        <v/>
      </c>
      <c r="V18" t="str">
        <f t="shared" si="11"/>
        <v/>
      </c>
      <c r="W18" t="str">
        <f t="shared" si="12"/>
        <v/>
      </c>
      <c r="X18" t="str">
        <f t="shared" si="13"/>
        <v/>
      </c>
      <c r="Z18">
        <v>2008</v>
      </c>
      <c r="AA18">
        <v>-27.624119999999984</v>
      </c>
      <c r="AB18">
        <v>-81.94274999999999</v>
      </c>
      <c r="AC18">
        <v>177.81027</v>
      </c>
      <c r="AD18">
        <v>373.46749999999997</v>
      </c>
      <c r="AE18">
        <v>515.56209999999999</v>
      </c>
      <c r="AF18">
        <v>823.64449999999988</v>
      </c>
      <c r="AG18">
        <v>232.66540000000003</v>
      </c>
      <c r="AH18">
        <v>72.648099999999985</v>
      </c>
      <c r="AI18">
        <v>-43.723100000000009</v>
      </c>
      <c r="AK18" t="s">
        <v>135</v>
      </c>
      <c r="AL18" s="15">
        <f>$AL$3+AL17</f>
        <v>6.2360112497804456</v>
      </c>
      <c r="AM18">
        <f>AL18+AM17</f>
        <v>6.2368357373377643</v>
      </c>
      <c r="AN18">
        <f t="shared" ref="AN18:AT18" si="20">AM18+AN17</f>
        <v>6.3030353178768266</v>
      </c>
      <c r="AO18">
        <f t="shared" si="20"/>
        <v>6.3802795030564621</v>
      </c>
      <c r="AP18">
        <f t="shared" si="20"/>
        <v>6.4088687154467818</v>
      </c>
      <c r="AQ18">
        <f t="shared" si="20"/>
        <v>6.4635392841173163</v>
      </c>
      <c r="AR18">
        <f t="shared" si="20"/>
        <v>6.5672905582471488</v>
      </c>
      <c r="AS18">
        <f t="shared" si="20"/>
        <v>6.5817851661451217</v>
      </c>
      <c r="AT18" s="15">
        <f t="shared" si="20"/>
        <v>6.2181414971650799</v>
      </c>
    </row>
    <row r="19" spans="1:46" ht="15" thickBot="1" x14ac:dyDescent="0.4">
      <c r="A19">
        <v>1998</v>
      </c>
      <c r="D19" t="s">
        <v>87</v>
      </c>
      <c r="E19" t="s">
        <v>87</v>
      </c>
      <c r="F19" s="14">
        <v>36019</v>
      </c>
      <c r="G19">
        <v>6.9</v>
      </c>
      <c r="H19">
        <v>0.41</v>
      </c>
      <c r="I19">
        <v>48.956799999999994</v>
      </c>
      <c r="J19" s="14">
        <v>36050</v>
      </c>
      <c r="K19">
        <v>3.9</v>
      </c>
      <c r="L19">
        <v>0</v>
      </c>
      <c r="M19">
        <v>-7.2256999999999998</v>
      </c>
      <c r="O19" t="str">
        <f t="shared" si="4"/>
        <v/>
      </c>
      <c r="P19" t="str">
        <f t="shared" si="5"/>
        <v/>
      </c>
      <c r="Q19" t="str">
        <f t="shared" si="6"/>
        <v/>
      </c>
      <c r="R19" t="str">
        <f t="shared" si="7"/>
        <v/>
      </c>
      <c r="S19" t="str">
        <f t="shared" si="8"/>
        <v/>
      </c>
      <c r="T19" t="str">
        <f t="shared" si="9"/>
        <v/>
      </c>
      <c r="U19" t="str">
        <f t="shared" si="10"/>
        <v/>
      </c>
      <c r="V19" t="str">
        <f t="shared" si="11"/>
        <v/>
      </c>
      <c r="W19" t="str">
        <f t="shared" si="12"/>
        <v/>
      </c>
      <c r="X19" t="str">
        <f t="shared" si="13"/>
        <v/>
      </c>
      <c r="Z19">
        <v>2009</v>
      </c>
      <c r="AA19">
        <v>1224.2360000000001</v>
      </c>
      <c r="AB19">
        <v>803.36719999999991</v>
      </c>
      <c r="AC19">
        <v>297.76060000000001</v>
      </c>
      <c r="AD19">
        <v>739.62260000000003</v>
      </c>
      <c r="AE19">
        <v>312.77030000000002</v>
      </c>
      <c r="AF19">
        <v>91.922899999999984</v>
      </c>
      <c r="AG19">
        <v>-18.136930000000007</v>
      </c>
      <c r="AH19">
        <v>671.81132000000002</v>
      </c>
      <c r="AI19">
        <v>983.85029999999995</v>
      </c>
    </row>
    <row r="20" spans="1:46" ht="15" thickTop="1" x14ac:dyDescent="0.35">
      <c r="A20">
        <v>1998</v>
      </c>
      <c r="D20" t="s">
        <v>87</v>
      </c>
      <c r="E20" t="s">
        <v>87</v>
      </c>
      <c r="F20" s="14">
        <v>36020</v>
      </c>
      <c r="G20">
        <v>6.4</v>
      </c>
      <c r="H20">
        <v>0</v>
      </c>
      <c r="I20">
        <v>-8.8132000000000001</v>
      </c>
      <c r="J20" s="14">
        <v>36051</v>
      </c>
      <c r="K20">
        <v>4.0999999999999996</v>
      </c>
      <c r="L20">
        <v>0.1</v>
      </c>
      <c r="M20">
        <v>6.9766999999999992</v>
      </c>
      <c r="O20" t="str">
        <f t="shared" si="4"/>
        <v/>
      </c>
      <c r="P20" t="str">
        <f t="shared" si="5"/>
        <v/>
      </c>
      <c r="Q20" t="str">
        <f t="shared" si="6"/>
        <v/>
      </c>
      <c r="R20" t="str">
        <f t="shared" si="7"/>
        <v/>
      </c>
      <c r="S20" t="str">
        <f t="shared" si="8"/>
        <v/>
      </c>
      <c r="T20" t="str">
        <f t="shared" si="9"/>
        <v/>
      </c>
      <c r="U20" t="str">
        <f t="shared" si="10"/>
        <v/>
      </c>
      <c r="V20" t="str">
        <f t="shared" si="11"/>
        <v/>
      </c>
      <c r="W20" t="str">
        <f t="shared" si="12"/>
        <v/>
      </c>
      <c r="X20" t="str">
        <f t="shared" si="13"/>
        <v/>
      </c>
      <c r="Z20">
        <v>2010</v>
      </c>
      <c r="AA20">
        <v>-27.006239999999984</v>
      </c>
      <c r="AB20">
        <v>115.36757</v>
      </c>
      <c r="AC20">
        <v>-67.285349999999994</v>
      </c>
      <c r="AD20">
        <v>131.09076999999999</v>
      </c>
      <c r="AE20">
        <v>18.135049999999985</v>
      </c>
      <c r="AF20">
        <v>-4.6911800000000046</v>
      </c>
      <c r="AG20">
        <v>-69.72517000000002</v>
      </c>
      <c r="AH20">
        <v>53.445359999999994</v>
      </c>
      <c r="AI20">
        <v>-50.713970000000018</v>
      </c>
      <c r="AK20" s="16" t="s">
        <v>136</v>
      </c>
      <c r="AL20" s="17" t="s">
        <v>137</v>
      </c>
      <c r="AM20" s="17"/>
      <c r="AN20" s="17"/>
      <c r="AO20" s="17"/>
      <c r="AP20" s="17"/>
      <c r="AQ20" s="17"/>
      <c r="AR20" s="17"/>
      <c r="AS20" s="17"/>
      <c r="AT20" s="18"/>
    </row>
    <row r="21" spans="1:46" x14ac:dyDescent="0.35">
      <c r="A21">
        <v>1998</v>
      </c>
      <c r="D21" t="s">
        <v>87</v>
      </c>
      <c r="E21" t="s">
        <v>87</v>
      </c>
      <c r="F21" s="14">
        <v>36021</v>
      </c>
      <c r="G21">
        <v>5.9</v>
      </c>
      <c r="H21">
        <v>0</v>
      </c>
      <c r="I21">
        <v>-9.5317000000000007</v>
      </c>
      <c r="J21" s="14">
        <v>36052</v>
      </c>
      <c r="K21">
        <v>4</v>
      </c>
      <c r="L21">
        <v>0</v>
      </c>
      <c r="M21">
        <v>-7.0819999999999999</v>
      </c>
      <c r="O21" t="str">
        <f t="shared" si="4"/>
        <v/>
      </c>
      <c r="P21" t="str">
        <f t="shared" si="5"/>
        <v/>
      </c>
      <c r="Q21" t="str">
        <f t="shared" si="6"/>
        <v/>
      </c>
      <c r="R21" t="str">
        <f t="shared" si="7"/>
        <v/>
      </c>
      <c r="S21" t="str">
        <f t="shared" si="8"/>
        <v/>
      </c>
      <c r="T21" t="str">
        <f t="shared" si="9"/>
        <v/>
      </c>
      <c r="U21" t="str">
        <f t="shared" si="10"/>
        <v/>
      </c>
      <c r="V21" t="str">
        <f t="shared" si="11"/>
        <v/>
      </c>
      <c r="W21" t="str">
        <f t="shared" si="12"/>
        <v/>
      </c>
      <c r="X21" t="str">
        <f t="shared" si="13"/>
        <v/>
      </c>
      <c r="Z21">
        <v>2011</v>
      </c>
      <c r="AA21">
        <v>-36.404189999999986</v>
      </c>
      <c r="AB21">
        <v>228.91223000000002</v>
      </c>
      <c r="AC21">
        <v>-48.115769999999983</v>
      </c>
      <c r="AD21">
        <v>-16.690789999999993</v>
      </c>
      <c r="AE21">
        <v>105.46408</v>
      </c>
      <c r="AF21">
        <v>317.7004</v>
      </c>
      <c r="AG21">
        <v>214.3775</v>
      </c>
      <c r="AH21">
        <v>299.37620000000004</v>
      </c>
      <c r="AI21">
        <v>1121.3882000000001</v>
      </c>
      <c r="AK21" s="19" t="s">
        <v>109</v>
      </c>
      <c r="AL21">
        <f>AL$8-$AL$1</f>
        <v>-56.746732842129333</v>
      </c>
      <c r="AM21">
        <f>AM$8-$AL$1</f>
        <v>-76.950471927843623</v>
      </c>
      <c r="AN21">
        <f t="shared" ref="AN21:AT21" si="21">AN$8-$AL$1</f>
        <v>-74.553047013557901</v>
      </c>
      <c r="AO21">
        <f t="shared" si="21"/>
        <v>-71.975908499272194</v>
      </c>
      <c r="AP21">
        <f t="shared" si="21"/>
        <v>-83.329017856055927</v>
      </c>
      <c r="AQ21">
        <f t="shared" si="21"/>
        <v>-77.243216692325049</v>
      </c>
      <c r="AR21">
        <f t="shared" si="21"/>
        <v>-65.790767241775598</v>
      </c>
      <c r="AS21">
        <f t="shared" si="21"/>
        <v>-86.617840703314059</v>
      </c>
      <c r="AT21" s="20">
        <f t="shared" si="21"/>
        <v>-84.852299860683843</v>
      </c>
    </row>
    <row r="22" spans="1:46" x14ac:dyDescent="0.35">
      <c r="A22">
        <v>1998</v>
      </c>
      <c r="D22" t="s">
        <v>87</v>
      </c>
      <c r="E22" t="s">
        <v>87</v>
      </c>
      <c r="F22" s="14">
        <v>36022</v>
      </c>
      <c r="G22">
        <v>5.7</v>
      </c>
      <c r="H22">
        <v>0</v>
      </c>
      <c r="I22">
        <v>-9.8191000000000006</v>
      </c>
      <c r="J22" s="14">
        <v>36053</v>
      </c>
      <c r="K22">
        <v>3.8</v>
      </c>
      <c r="L22">
        <v>0</v>
      </c>
      <c r="M22">
        <v>-7.3693999999999997</v>
      </c>
      <c r="O22" t="str">
        <f t="shared" si="4"/>
        <v/>
      </c>
      <c r="P22" t="str">
        <f t="shared" si="5"/>
        <v/>
      </c>
      <c r="Q22" t="str">
        <f t="shared" si="6"/>
        <v/>
      </c>
      <c r="R22" t="str">
        <f t="shared" si="7"/>
        <v/>
      </c>
      <c r="S22" t="str">
        <f t="shared" si="8"/>
        <v/>
      </c>
      <c r="T22" t="str">
        <f t="shared" si="9"/>
        <v/>
      </c>
      <c r="U22" t="str">
        <f t="shared" si="10"/>
        <v/>
      </c>
      <c r="V22" t="str">
        <f t="shared" si="11"/>
        <v/>
      </c>
      <c r="W22" t="str">
        <f t="shared" si="12"/>
        <v/>
      </c>
      <c r="X22" t="str">
        <f t="shared" si="13"/>
        <v/>
      </c>
      <c r="Z22">
        <v>2012</v>
      </c>
      <c r="AA22">
        <v>217.54520000000002</v>
      </c>
      <c r="AB22">
        <v>-22.235399999999988</v>
      </c>
      <c r="AC22">
        <v>49.770640000000007</v>
      </c>
      <c r="AD22">
        <v>26.953380000000003</v>
      </c>
      <c r="AE22">
        <v>160.26660000000004</v>
      </c>
      <c r="AF22">
        <v>-9.1555300000000059</v>
      </c>
      <c r="AG22">
        <v>396.96362000000005</v>
      </c>
      <c r="AH22">
        <v>-8.3413100000000071</v>
      </c>
      <c r="AI22">
        <v>-49.48302000000001</v>
      </c>
      <c r="AK22" s="19" t="s">
        <v>134</v>
      </c>
      <c r="AL22">
        <v>7</v>
      </c>
      <c r="AM22">
        <v>7</v>
      </c>
      <c r="AN22">
        <v>7</v>
      </c>
      <c r="AO22">
        <v>7</v>
      </c>
      <c r="AP22">
        <v>7</v>
      </c>
      <c r="AQ22">
        <v>7</v>
      </c>
      <c r="AR22">
        <v>7</v>
      </c>
      <c r="AS22">
        <v>7</v>
      </c>
      <c r="AT22" s="20">
        <v>7</v>
      </c>
    </row>
    <row r="23" spans="1:46" x14ac:dyDescent="0.35">
      <c r="A23">
        <v>1998</v>
      </c>
      <c r="D23" t="s">
        <v>87</v>
      </c>
      <c r="E23" t="s">
        <v>87</v>
      </c>
      <c r="F23" s="14">
        <v>36023</v>
      </c>
      <c r="G23">
        <v>5.5</v>
      </c>
      <c r="H23">
        <v>0</v>
      </c>
      <c r="I23">
        <v>-10.1065</v>
      </c>
      <c r="J23" s="14">
        <v>36054</v>
      </c>
      <c r="K23">
        <v>3.7</v>
      </c>
      <c r="L23">
        <v>0</v>
      </c>
      <c r="M23">
        <v>-7.5130999999999997</v>
      </c>
      <c r="O23" t="str">
        <f t="shared" si="4"/>
        <v/>
      </c>
      <c r="P23" t="str">
        <f t="shared" si="5"/>
        <v/>
      </c>
      <c r="Q23" t="str">
        <f t="shared" si="6"/>
        <v/>
      </c>
      <c r="R23" t="str">
        <f t="shared" si="7"/>
        <v/>
      </c>
      <c r="S23" t="str">
        <f t="shared" si="8"/>
        <v/>
      </c>
      <c r="T23" t="str">
        <f t="shared" si="9"/>
        <v/>
      </c>
      <c r="U23" t="str">
        <f t="shared" si="10"/>
        <v/>
      </c>
      <c r="V23" t="str">
        <f t="shared" si="11"/>
        <v/>
      </c>
      <c r="W23" t="str">
        <f t="shared" si="12"/>
        <v/>
      </c>
      <c r="X23" t="str">
        <f t="shared" si="13"/>
        <v/>
      </c>
      <c r="Z23">
        <v>2013</v>
      </c>
      <c r="AA23">
        <v>480.83210000000003</v>
      </c>
      <c r="AB23">
        <v>218.56290000000001</v>
      </c>
      <c r="AC23">
        <v>169.32650000000001</v>
      </c>
      <c r="AD23">
        <v>1993.4964000000002</v>
      </c>
      <c r="AE23">
        <v>998.32010000000014</v>
      </c>
      <c r="AF23">
        <v>1514.6382000000001</v>
      </c>
      <c r="AG23">
        <v>693.75059999999996</v>
      </c>
      <c r="AH23">
        <v>198.26089999999999</v>
      </c>
      <c r="AI23">
        <v>348.14510000000001</v>
      </c>
      <c r="AK23" s="19" t="s">
        <v>111</v>
      </c>
      <c r="AL23">
        <v>6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1</v>
      </c>
      <c r="AT23" s="20">
        <v>7</v>
      </c>
    </row>
    <row r="24" spans="1:46" x14ac:dyDescent="0.35">
      <c r="A24">
        <v>1998</v>
      </c>
      <c r="D24" t="s">
        <v>87</v>
      </c>
      <c r="E24" t="s">
        <v>87</v>
      </c>
      <c r="F24" s="14">
        <v>36024</v>
      </c>
      <c r="G24">
        <v>5.5</v>
      </c>
      <c r="H24">
        <v>0</v>
      </c>
      <c r="I24">
        <v>-10.1065</v>
      </c>
      <c r="J24" s="14">
        <v>36055</v>
      </c>
      <c r="K24">
        <v>3.4</v>
      </c>
      <c r="L24">
        <v>0</v>
      </c>
      <c r="M24">
        <v>-7.9442000000000004</v>
      </c>
      <c r="O24" t="str">
        <f t="shared" si="4"/>
        <v/>
      </c>
      <c r="P24" t="str">
        <f t="shared" si="5"/>
        <v/>
      </c>
      <c r="Q24" t="str">
        <f t="shared" si="6"/>
        <v/>
      </c>
      <c r="R24" t="str">
        <f t="shared" si="7"/>
        <v/>
      </c>
      <c r="S24" t="str">
        <f t="shared" si="8"/>
        <v/>
      </c>
      <c r="T24" t="str">
        <f t="shared" si="9"/>
        <v/>
      </c>
      <c r="U24" t="str">
        <f t="shared" si="10"/>
        <v/>
      </c>
      <c r="V24" t="str">
        <f t="shared" si="11"/>
        <v/>
      </c>
      <c r="W24" t="str">
        <f t="shared" si="12"/>
        <v/>
      </c>
      <c r="X24" t="str">
        <f t="shared" si="13"/>
        <v/>
      </c>
      <c r="Z24">
        <v>2014</v>
      </c>
      <c r="AA24">
        <v>1261.86175</v>
      </c>
      <c r="AB24">
        <v>512.01234999999997</v>
      </c>
      <c r="AC24">
        <v>1201.9870000000001</v>
      </c>
      <c r="AD24">
        <v>331.47050000000002</v>
      </c>
      <c r="AE24">
        <v>136.0933</v>
      </c>
      <c r="AF24">
        <v>146.89320000000001</v>
      </c>
      <c r="AG24">
        <v>293.40269999999998</v>
      </c>
      <c r="AH24">
        <v>64.619900000000001</v>
      </c>
      <c r="AI24">
        <v>32.806799999999996</v>
      </c>
      <c r="AK24" s="19" t="s">
        <v>112</v>
      </c>
      <c r="AL24">
        <f>AL22-AL23</f>
        <v>1</v>
      </c>
      <c r="AM24">
        <f>AM22-AM23</f>
        <v>7</v>
      </c>
      <c r="AN24">
        <f t="shared" ref="AN24:AT24" si="22">AN22-AN23</f>
        <v>7</v>
      </c>
      <c r="AO24">
        <f t="shared" si="22"/>
        <v>7</v>
      </c>
      <c r="AP24">
        <f t="shared" si="22"/>
        <v>7</v>
      </c>
      <c r="AQ24">
        <f t="shared" si="22"/>
        <v>7</v>
      </c>
      <c r="AR24">
        <f t="shared" si="22"/>
        <v>7</v>
      </c>
      <c r="AS24">
        <f t="shared" si="22"/>
        <v>6</v>
      </c>
      <c r="AT24" s="20">
        <f t="shared" si="22"/>
        <v>0</v>
      </c>
    </row>
    <row r="25" spans="1:46" x14ac:dyDescent="0.35">
      <c r="A25">
        <v>1998</v>
      </c>
      <c r="D25" t="s">
        <v>87</v>
      </c>
      <c r="E25" t="s">
        <v>87</v>
      </c>
      <c r="F25" s="14">
        <v>36025</v>
      </c>
      <c r="G25">
        <v>7.2</v>
      </c>
      <c r="H25">
        <v>0.32</v>
      </c>
      <c r="I25">
        <v>36.864399999999996</v>
      </c>
      <c r="J25" s="14">
        <v>36056</v>
      </c>
      <c r="K25">
        <v>3.4</v>
      </c>
      <c r="L25">
        <v>0</v>
      </c>
      <c r="M25">
        <v>-7.9442000000000004</v>
      </c>
      <c r="O25" t="str">
        <f t="shared" si="4"/>
        <v/>
      </c>
      <c r="P25" t="str">
        <f t="shared" si="5"/>
        <v/>
      </c>
      <c r="Q25" t="str">
        <f t="shared" si="6"/>
        <v/>
      </c>
      <c r="R25" t="str">
        <f t="shared" si="7"/>
        <v/>
      </c>
      <c r="S25" t="str">
        <f t="shared" si="8"/>
        <v/>
      </c>
      <c r="T25" t="str">
        <f t="shared" si="9"/>
        <v/>
      </c>
      <c r="U25" t="str">
        <f t="shared" si="10"/>
        <v/>
      </c>
      <c r="V25" t="str">
        <f t="shared" si="11"/>
        <v/>
      </c>
      <c r="W25" t="str">
        <f t="shared" si="12"/>
        <v/>
      </c>
      <c r="X25" t="str">
        <f t="shared" si="13"/>
        <v/>
      </c>
      <c r="Z25">
        <v>2015</v>
      </c>
      <c r="AA25">
        <v>200.2122</v>
      </c>
      <c r="AB25">
        <v>12.971100000000007</v>
      </c>
      <c r="AC25">
        <v>66.988200000000006</v>
      </c>
      <c r="AD25">
        <v>94.585800000000006</v>
      </c>
      <c r="AE25">
        <v>2.3923999999999985</v>
      </c>
      <c r="AF25">
        <v>47.24199999999999</v>
      </c>
      <c r="AG25">
        <v>224.23519999999999</v>
      </c>
      <c r="AH25">
        <v>28.934499999999986</v>
      </c>
      <c r="AI25">
        <v>232.65289999999999</v>
      </c>
      <c r="AK25" s="19" t="s">
        <v>113</v>
      </c>
      <c r="AL25">
        <f>(AL23*AL21*24*60*60)/43560</f>
        <v>-675.33301894765486</v>
      </c>
      <c r="AM25">
        <f>(AM23*AM21*24*60*60)/43560</f>
        <v>0</v>
      </c>
      <c r="AN25">
        <f t="shared" ref="AN25:AT25" si="23">(AN23*AN21*24*60*60)/43560</f>
        <v>0</v>
      </c>
      <c r="AO25">
        <f t="shared" si="23"/>
        <v>0</v>
      </c>
      <c r="AP25">
        <f t="shared" si="23"/>
        <v>0</v>
      </c>
      <c r="AQ25">
        <f t="shared" si="23"/>
        <v>0</v>
      </c>
      <c r="AR25">
        <f t="shared" si="23"/>
        <v>0</v>
      </c>
      <c r="AS25">
        <f t="shared" si="23"/>
        <v>-171.80398156029233</v>
      </c>
      <c r="AT25" s="20">
        <f t="shared" si="23"/>
        <v>-1178.1145765780898</v>
      </c>
    </row>
    <row r="26" spans="1:46" x14ac:dyDescent="0.35">
      <c r="A26">
        <v>1998</v>
      </c>
      <c r="D26" t="s">
        <v>87</v>
      </c>
      <c r="E26" t="s">
        <v>87</v>
      </c>
      <c r="F26" s="14">
        <v>36026</v>
      </c>
      <c r="G26">
        <v>6.2</v>
      </c>
      <c r="H26">
        <v>0.43</v>
      </c>
      <c r="I26">
        <v>50.733899999999998</v>
      </c>
      <c r="J26" s="14">
        <v>36057</v>
      </c>
      <c r="K26">
        <v>3.2</v>
      </c>
      <c r="L26">
        <v>0</v>
      </c>
      <c r="M26">
        <v>-8.2316000000000003</v>
      </c>
      <c r="O26" t="str">
        <f t="shared" si="4"/>
        <v/>
      </c>
      <c r="P26" t="str">
        <f t="shared" si="5"/>
        <v/>
      </c>
      <c r="Q26" t="str">
        <f t="shared" si="6"/>
        <v/>
      </c>
      <c r="R26" t="str">
        <f t="shared" si="7"/>
        <v/>
      </c>
      <c r="S26" t="str">
        <f t="shared" si="8"/>
        <v/>
      </c>
      <c r="T26" t="str">
        <f t="shared" si="9"/>
        <v/>
      </c>
      <c r="U26" t="str">
        <f t="shared" si="10"/>
        <v/>
      </c>
      <c r="V26" t="str">
        <f t="shared" si="11"/>
        <v/>
      </c>
      <c r="W26" t="str">
        <f t="shared" si="12"/>
        <v/>
      </c>
      <c r="X26" t="str">
        <f t="shared" si="13"/>
        <v/>
      </c>
      <c r="Z26">
        <v>2016</v>
      </c>
      <c r="AA26">
        <v>113.86579999999999</v>
      </c>
      <c r="AB26">
        <v>55.233660000000022</v>
      </c>
      <c r="AC26">
        <v>3.1973500000000143</v>
      </c>
      <c r="AD26">
        <v>-17.986450000000005</v>
      </c>
      <c r="AE26">
        <v>-74.314660000000003</v>
      </c>
      <c r="AF26">
        <v>-70.709500000000006</v>
      </c>
      <c r="AG26">
        <v>47.754780000000011</v>
      </c>
      <c r="AH26">
        <v>81.91</v>
      </c>
      <c r="AI26">
        <v>-93.357079999999996</v>
      </c>
      <c r="AK26" s="19" t="s">
        <v>114</v>
      </c>
      <c r="AL26">
        <f>(AL24*AL$8*24*60*60)/43560</f>
        <v>65.956893536272389</v>
      </c>
      <c r="AM26">
        <f t="shared" ref="AM26:AS26" si="24">(AM24*AM$8*24*60*60)/43560</f>
        <v>181.18353025803893</v>
      </c>
      <c r="AN26">
        <f t="shared" si="24"/>
        <v>214.47009105142749</v>
      </c>
      <c r="AO26">
        <f t="shared" si="24"/>
        <v>250.25184893572495</v>
      </c>
      <c r="AP26">
        <f t="shared" si="24"/>
        <v>92.621900841537553</v>
      </c>
      <c r="AQ26">
        <f t="shared" si="24"/>
        <v>177.118974850363</v>
      </c>
      <c r="AR26">
        <f t="shared" si="24"/>
        <v>336.12819036212403</v>
      </c>
      <c r="AS26">
        <f t="shared" si="24"/>
        <v>40.2504908035352</v>
      </c>
      <c r="AT26" s="20">
        <f>(AT24*AT$8*24*60*60)/43560</f>
        <v>0</v>
      </c>
    </row>
    <row r="27" spans="1:46" x14ac:dyDescent="0.35">
      <c r="A27">
        <v>1998</v>
      </c>
      <c r="D27" t="s">
        <v>87</v>
      </c>
      <c r="E27" t="s">
        <v>87</v>
      </c>
      <c r="F27" s="14">
        <v>36027</v>
      </c>
      <c r="G27">
        <v>5.4</v>
      </c>
      <c r="H27">
        <v>0</v>
      </c>
      <c r="I27">
        <v>-10.2502</v>
      </c>
      <c r="J27" s="14">
        <v>36058</v>
      </c>
      <c r="K27">
        <v>3.1</v>
      </c>
      <c r="L27">
        <v>0</v>
      </c>
      <c r="M27">
        <v>-8.3752999999999993</v>
      </c>
      <c r="O27" t="str">
        <f t="shared" si="4"/>
        <v/>
      </c>
      <c r="P27" t="str">
        <f t="shared" si="5"/>
        <v/>
      </c>
      <c r="Q27" t="str">
        <f t="shared" si="6"/>
        <v/>
      </c>
      <c r="R27" t="str">
        <f t="shared" si="7"/>
        <v/>
      </c>
      <c r="S27" t="str">
        <f t="shared" si="8"/>
        <v/>
      </c>
      <c r="T27" t="str">
        <f t="shared" si="9"/>
        <v/>
      </c>
      <c r="U27" t="str">
        <f t="shared" si="10"/>
        <v/>
      </c>
      <c r="V27" t="str">
        <f t="shared" si="11"/>
        <v/>
      </c>
      <c r="W27" t="str">
        <f t="shared" si="12"/>
        <v/>
      </c>
      <c r="X27" t="str">
        <f t="shared" si="13"/>
        <v/>
      </c>
      <c r="Z27">
        <v>2017</v>
      </c>
      <c r="AA27">
        <v>135.85420000000008</v>
      </c>
      <c r="AB27">
        <v>2.6667799999999975</v>
      </c>
      <c r="AC27">
        <v>-79.774059999999992</v>
      </c>
      <c r="AD27">
        <v>-48.783809999999995</v>
      </c>
      <c r="AE27">
        <v>-92.248419999999996</v>
      </c>
      <c r="AF27">
        <v>1.51675</v>
      </c>
      <c r="AG27">
        <v>-65.538690000000003</v>
      </c>
      <c r="AH27">
        <v>55.399649999999987</v>
      </c>
      <c r="AI27">
        <v>-86.876210000000015</v>
      </c>
      <c r="AK27" s="19" t="s">
        <v>115</v>
      </c>
      <c r="AL27">
        <f>AL25+AL26</f>
        <v>-609.37612541138242</v>
      </c>
      <c r="AM27">
        <f>AM25+AM26</f>
        <v>181.18353025803893</v>
      </c>
      <c r="AN27">
        <f t="shared" ref="AN27:AT27" si="25">AN25+AN26</f>
        <v>214.47009105142749</v>
      </c>
      <c r="AO27">
        <f t="shared" si="25"/>
        <v>250.25184893572495</v>
      </c>
      <c r="AP27">
        <f t="shared" si="25"/>
        <v>92.621900841537553</v>
      </c>
      <c r="AQ27">
        <f t="shared" si="25"/>
        <v>177.118974850363</v>
      </c>
      <c r="AR27">
        <f t="shared" si="25"/>
        <v>336.12819036212403</v>
      </c>
      <c r="AS27">
        <f t="shared" si="25"/>
        <v>-131.55349075675713</v>
      </c>
      <c r="AT27" s="20">
        <f t="shared" si="25"/>
        <v>-1178.1145765780898</v>
      </c>
    </row>
    <row r="28" spans="1:46" x14ac:dyDescent="0.35">
      <c r="A28">
        <v>1998</v>
      </c>
      <c r="D28" t="s">
        <v>87</v>
      </c>
      <c r="E28" t="s">
        <v>87</v>
      </c>
      <c r="F28" s="14">
        <v>36028</v>
      </c>
      <c r="G28">
        <v>5.0999999999999996</v>
      </c>
      <c r="H28">
        <v>0</v>
      </c>
      <c r="I28">
        <v>-10.681300000000002</v>
      </c>
      <c r="J28" s="14">
        <v>36059</v>
      </c>
      <c r="K28">
        <v>3.2</v>
      </c>
      <c r="L28">
        <v>0</v>
      </c>
      <c r="M28">
        <v>-8.2316000000000003</v>
      </c>
      <c r="O28" t="str">
        <f t="shared" si="4"/>
        <v/>
      </c>
      <c r="P28" t="str">
        <f t="shared" si="5"/>
        <v/>
      </c>
      <c r="Q28" t="str">
        <f t="shared" si="6"/>
        <v/>
      </c>
      <c r="R28" t="str">
        <f t="shared" si="7"/>
        <v/>
      </c>
      <c r="S28" t="str">
        <f t="shared" si="8"/>
        <v/>
      </c>
      <c r="T28" t="str">
        <f t="shared" si="9"/>
        <v/>
      </c>
      <c r="U28" t="str">
        <f t="shared" si="10"/>
        <v/>
      </c>
      <c r="V28" t="str">
        <f t="shared" si="11"/>
        <v/>
      </c>
      <c r="W28" t="str">
        <f t="shared" si="12"/>
        <v/>
      </c>
      <c r="X28" t="str">
        <f t="shared" si="13"/>
        <v/>
      </c>
      <c r="Z28">
        <v>2018</v>
      </c>
      <c r="AA28">
        <v>324.46750000000009</v>
      </c>
      <c r="AB28">
        <v>-13.268519999999985</v>
      </c>
      <c r="AC28">
        <v>-73.737479999999991</v>
      </c>
      <c r="AD28">
        <v>16.16874</v>
      </c>
      <c r="AE28">
        <v>-51.097490000000001</v>
      </c>
      <c r="AF28">
        <v>24.089599999999997</v>
      </c>
      <c r="AG28">
        <v>110.49431999999999</v>
      </c>
      <c r="AH28">
        <v>37.053730000000002</v>
      </c>
      <c r="AI28">
        <v>-57.060850000000002</v>
      </c>
      <c r="AK28" s="19" t="s">
        <v>116</v>
      </c>
      <c r="AL28">
        <f>AL27/$AL$2</f>
        <v>-0.18809356444521411</v>
      </c>
      <c r="AM28">
        <f>AM27/$AL$2</f>
        <v>5.5925157885034008E-2</v>
      </c>
      <c r="AN28">
        <f t="shared" ref="AN28:AT28" si="26">AN27/$AL$2</f>
        <v>6.6199580539062428E-2</v>
      </c>
      <c r="AO28">
        <f t="shared" si="26"/>
        <v>7.7244185179635758E-2</v>
      </c>
      <c r="AP28">
        <f t="shared" si="26"/>
        <v>2.8589212390319484E-2</v>
      </c>
      <c r="AQ28">
        <f t="shared" si="26"/>
        <v>5.4670568670534145E-2</v>
      </c>
      <c r="AR28">
        <f t="shared" si="26"/>
        <v>0.10375127412983225</v>
      </c>
      <c r="AS28">
        <f t="shared" si="26"/>
        <v>-4.060606242974215E-2</v>
      </c>
      <c r="AT28" s="20">
        <f t="shared" si="26"/>
        <v>-0.36364366898004158</v>
      </c>
    </row>
    <row r="29" spans="1:46" ht="15" thickBot="1" x14ac:dyDescent="0.4">
      <c r="A29">
        <v>1998</v>
      </c>
      <c r="D29" t="s">
        <v>87</v>
      </c>
      <c r="E29" t="s">
        <v>87</v>
      </c>
      <c r="F29" s="14">
        <v>36029</v>
      </c>
      <c r="G29">
        <v>4.9000000000000004</v>
      </c>
      <c r="H29">
        <v>0</v>
      </c>
      <c r="I29">
        <v>-10.968700000000002</v>
      </c>
      <c r="J29" s="14">
        <v>36060</v>
      </c>
      <c r="K29">
        <v>3.2</v>
      </c>
      <c r="L29">
        <v>0</v>
      </c>
      <c r="M29">
        <v>-8.2316000000000003</v>
      </c>
      <c r="O29" t="str">
        <f t="shared" si="4"/>
        <v/>
      </c>
      <c r="P29" t="str">
        <f t="shared" si="5"/>
        <v/>
      </c>
      <c r="Q29" t="str">
        <f t="shared" si="6"/>
        <v/>
      </c>
      <c r="R29" t="str">
        <f t="shared" si="7"/>
        <v/>
      </c>
      <c r="S29" t="str">
        <f t="shared" si="8"/>
        <v/>
      </c>
      <c r="T29" t="str">
        <f t="shared" si="9"/>
        <v/>
      </c>
      <c r="U29" t="str">
        <f t="shared" si="10"/>
        <v/>
      </c>
      <c r="V29" t="str">
        <f t="shared" si="11"/>
        <v/>
      </c>
      <c r="W29" t="str">
        <f t="shared" si="12"/>
        <v/>
      </c>
      <c r="X29" t="str">
        <f t="shared" si="13"/>
        <v/>
      </c>
      <c r="Z29">
        <v>2019</v>
      </c>
      <c r="AA29">
        <v>804.1096</v>
      </c>
      <c r="AB29">
        <v>413.94220000000001</v>
      </c>
      <c r="AC29">
        <v>293.46429999999998</v>
      </c>
      <c r="AD29">
        <v>130.01000000000002</v>
      </c>
      <c r="AE29">
        <v>0.38059999999999938</v>
      </c>
      <c r="AF29">
        <v>620.18314000000009</v>
      </c>
      <c r="AG29">
        <v>2.3763199999999944</v>
      </c>
      <c r="AH29">
        <v>278.59239999999994</v>
      </c>
      <c r="AI29">
        <v>304.02465999999998</v>
      </c>
      <c r="AK29" s="21" t="s">
        <v>135</v>
      </c>
      <c r="AL29" s="22">
        <f>$AL$3+AL28</f>
        <v>6.2360112497804456</v>
      </c>
      <c r="AM29" s="23">
        <f>AL29+AM28</f>
        <v>6.2919364076654798</v>
      </c>
      <c r="AN29" s="23">
        <f t="shared" ref="AN29:AT29" si="27">AM29+AN28</f>
        <v>6.3581359882045421</v>
      </c>
      <c r="AO29" s="23">
        <f t="shared" si="27"/>
        <v>6.4353801733841776</v>
      </c>
      <c r="AP29" s="23">
        <f t="shared" si="27"/>
        <v>6.4639693857744973</v>
      </c>
      <c r="AQ29" s="23">
        <f t="shared" si="27"/>
        <v>6.5186399544450317</v>
      </c>
      <c r="AR29" s="23">
        <f t="shared" si="27"/>
        <v>6.6223912285748643</v>
      </c>
      <c r="AS29" s="23">
        <f t="shared" si="27"/>
        <v>6.5817851661451225</v>
      </c>
      <c r="AT29" s="24">
        <f t="shared" si="27"/>
        <v>6.2181414971650808</v>
      </c>
    </row>
    <row r="30" spans="1:46" ht="15" thickTop="1" x14ac:dyDescent="0.35">
      <c r="A30">
        <v>1998</v>
      </c>
      <c r="D30" t="s">
        <v>87</v>
      </c>
      <c r="E30" t="s">
        <v>87</v>
      </c>
      <c r="F30" s="14">
        <v>36030</v>
      </c>
      <c r="G30">
        <v>4.5999999999999996</v>
      </c>
      <c r="H30">
        <v>0</v>
      </c>
      <c r="I30">
        <v>-11.399800000000003</v>
      </c>
      <c r="J30" s="14">
        <v>36061</v>
      </c>
      <c r="K30">
        <v>3.8</v>
      </c>
      <c r="L30">
        <v>0.31</v>
      </c>
      <c r="M30">
        <v>35.767099999999999</v>
      </c>
      <c r="O30" t="str">
        <f t="shared" si="4"/>
        <v/>
      </c>
      <c r="P30" t="str">
        <f t="shared" si="5"/>
        <v/>
      </c>
      <c r="Q30" t="str">
        <f t="shared" si="6"/>
        <v/>
      </c>
      <c r="R30" t="str">
        <f t="shared" si="7"/>
        <v/>
      </c>
      <c r="S30" t="str">
        <f t="shared" si="8"/>
        <v/>
      </c>
      <c r="T30" t="str">
        <f t="shared" si="9"/>
        <v/>
      </c>
      <c r="U30" t="str">
        <f t="shared" si="10"/>
        <v/>
      </c>
      <c r="V30" t="str">
        <f t="shared" si="11"/>
        <v/>
      </c>
      <c r="W30" t="str">
        <f t="shared" si="12"/>
        <v/>
      </c>
      <c r="X30" t="str">
        <f t="shared" si="13"/>
        <v/>
      </c>
      <c r="Z30">
        <v>2020</v>
      </c>
      <c r="AA30">
        <v>42.51600000000002</v>
      </c>
      <c r="AB30">
        <v>46.348100000000017</v>
      </c>
      <c r="AC30">
        <v>-49.315649999999991</v>
      </c>
      <c r="AD30">
        <v>75.835489999999993</v>
      </c>
      <c r="AE30">
        <v>-24.84111</v>
      </c>
      <c r="AF30">
        <v>87.365729999999985</v>
      </c>
      <c r="AG30">
        <v>-23.822520000000004</v>
      </c>
      <c r="AH30">
        <v>31.65789999999998</v>
      </c>
      <c r="AI30">
        <v>138.73593000000002</v>
      </c>
    </row>
    <row r="31" spans="1:46" x14ac:dyDescent="0.35">
      <c r="A31">
        <v>1998</v>
      </c>
      <c r="D31" t="s">
        <v>87</v>
      </c>
      <c r="E31" t="s">
        <v>87</v>
      </c>
      <c r="F31" s="14">
        <v>36031</v>
      </c>
      <c r="G31">
        <v>4.4000000000000004</v>
      </c>
      <c r="H31">
        <v>7.0000000000000007E-2</v>
      </c>
      <c r="I31">
        <v>-1.9466999999999999</v>
      </c>
      <c r="J31" s="14">
        <v>36062</v>
      </c>
      <c r="K31">
        <v>3.6</v>
      </c>
      <c r="L31">
        <v>0</v>
      </c>
      <c r="M31">
        <v>-7.6567999999999996</v>
      </c>
      <c r="O31" t="str">
        <f t="shared" si="4"/>
        <v/>
      </c>
      <c r="P31" t="str">
        <f t="shared" si="5"/>
        <v/>
      </c>
      <c r="Q31" t="str">
        <f t="shared" si="6"/>
        <v/>
      </c>
      <c r="R31" t="str">
        <f t="shared" si="7"/>
        <v/>
      </c>
      <c r="S31" t="str">
        <f t="shared" si="8"/>
        <v/>
      </c>
      <c r="T31" t="str">
        <f t="shared" si="9"/>
        <v/>
      </c>
      <c r="U31" t="str">
        <f t="shared" si="10"/>
        <v/>
      </c>
      <c r="V31" t="str">
        <f t="shared" si="11"/>
        <v/>
      </c>
      <c r="W31" t="str">
        <f t="shared" si="12"/>
        <v/>
      </c>
      <c r="X31" t="str">
        <f t="shared" si="13"/>
        <v/>
      </c>
      <c r="Z31">
        <v>2021</v>
      </c>
      <c r="AA31">
        <v>230.05696</v>
      </c>
      <c r="AB31">
        <v>879.20570000000009</v>
      </c>
      <c r="AC31">
        <v>197.50380000000001</v>
      </c>
      <c r="AD31">
        <v>30.251220000000014</v>
      </c>
      <c r="AE31">
        <v>46.970890000000004</v>
      </c>
      <c r="AF31">
        <v>244.60229999999999</v>
      </c>
      <c r="AG31">
        <v>3205.8128300000003</v>
      </c>
      <c r="AH31">
        <v>132.71278999999998</v>
      </c>
      <c r="AI31">
        <v>-59.503750000000004</v>
      </c>
      <c r="AK31" t="s">
        <v>138</v>
      </c>
    </row>
    <row r="32" spans="1:46" x14ac:dyDescent="0.35">
      <c r="A32">
        <v>1998</v>
      </c>
      <c r="D32" t="s">
        <v>87</v>
      </c>
      <c r="E32" t="s">
        <v>87</v>
      </c>
      <c r="F32" s="14">
        <v>36032</v>
      </c>
      <c r="G32">
        <v>4.4000000000000004</v>
      </c>
      <c r="H32">
        <v>0.02</v>
      </c>
      <c r="I32">
        <v>-8.9042000000000012</v>
      </c>
      <c r="J32" s="14">
        <v>36063</v>
      </c>
      <c r="K32">
        <v>3.3</v>
      </c>
      <c r="L32">
        <v>0</v>
      </c>
      <c r="M32">
        <v>-8.0879000000000012</v>
      </c>
      <c r="O32" t="str">
        <f t="shared" si="4"/>
        <v/>
      </c>
      <c r="P32" t="str">
        <f t="shared" si="5"/>
        <v/>
      </c>
      <c r="Q32" t="str">
        <f t="shared" si="6"/>
        <v/>
      </c>
      <c r="R32" t="str">
        <f t="shared" si="7"/>
        <v/>
      </c>
      <c r="S32" t="str">
        <f t="shared" si="8"/>
        <v/>
      </c>
      <c r="T32" t="str">
        <f t="shared" si="9"/>
        <v/>
      </c>
      <c r="U32" t="str">
        <f t="shared" si="10"/>
        <v/>
      </c>
      <c r="V32" t="str">
        <f t="shared" si="11"/>
        <v/>
      </c>
      <c r="W32" t="str">
        <f t="shared" si="12"/>
        <v/>
      </c>
      <c r="X32" t="str">
        <f t="shared" si="13"/>
        <v/>
      </c>
      <c r="Z32">
        <v>2022</v>
      </c>
      <c r="AA32">
        <v>125.94389000000001</v>
      </c>
      <c r="AB32">
        <v>-40.463669999999986</v>
      </c>
      <c r="AC32">
        <v>406.94526999999999</v>
      </c>
      <c r="AD32">
        <v>-27.101989999999994</v>
      </c>
      <c r="AE32">
        <v>-39.843330000000002</v>
      </c>
      <c r="AF32">
        <v>-65.251350000000002</v>
      </c>
      <c r="AG32">
        <v>263.31502999999998</v>
      </c>
      <c r="AH32">
        <v>65.197449999999989</v>
      </c>
      <c r="AI32">
        <v>80.833999999999989</v>
      </c>
      <c r="AK32" t="s">
        <v>109</v>
      </c>
      <c r="AL32">
        <f>AL$8-$AL$1</f>
        <v>-56.746732842129333</v>
      </c>
      <c r="AM32">
        <f>AM$8-$AL$1</f>
        <v>-76.950471927843623</v>
      </c>
      <c r="AN32">
        <f t="shared" ref="AN32:AT32" si="28">AN$8-$AL$1</f>
        <v>-74.553047013557901</v>
      </c>
      <c r="AO32">
        <f t="shared" si="28"/>
        <v>-71.975908499272194</v>
      </c>
      <c r="AP32">
        <f t="shared" si="28"/>
        <v>-83.329017856055927</v>
      </c>
      <c r="AQ32">
        <f t="shared" si="28"/>
        <v>-77.243216692325049</v>
      </c>
      <c r="AR32">
        <f t="shared" si="28"/>
        <v>-65.790767241775598</v>
      </c>
      <c r="AS32">
        <f t="shared" si="28"/>
        <v>-86.617840703314059</v>
      </c>
      <c r="AT32">
        <f t="shared" si="28"/>
        <v>-84.852299860683843</v>
      </c>
    </row>
    <row r="33" spans="1:46" x14ac:dyDescent="0.35">
      <c r="A33">
        <v>1998</v>
      </c>
      <c r="D33" t="s">
        <v>87</v>
      </c>
      <c r="E33" t="s">
        <v>87</v>
      </c>
      <c r="F33" s="14">
        <v>36033</v>
      </c>
      <c r="G33">
        <v>4.2</v>
      </c>
      <c r="H33">
        <v>7.0000000000000007E-2</v>
      </c>
      <c r="I33">
        <v>-2.2341000000000015</v>
      </c>
      <c r="J33" s="14">
        <v>36064</v>
      </c>
      <c r="K33">
        <v>3.1</v>
      </c>
      <c r="L33">
        <v>0</v>
      </c>
      <c r="M33">
        <v>-8.3752999999999993</v>
      </c>
      <c r="O33" t="str">
        <f t="shared" si="4"/>
        <v/>
      </c>
      <c r="P33" t="str">
        <f t="shared" si="5"/>
        <v/>
      </c>
      <c r="Q33" t="str">
        <f t="shared" si="6"/>
        <v/>
      </c>
      <c r="R33" t="str">
        <f t="shared" si="7"/>
        <v/>
      </c>
      <c r="S33" t="str">
        <f t="shared" si="8"/>
        <v/>
      </c>
      <c r="T33" t="str">
        <f t="shared" si="9"/>
        <v/>
      </c>
      <c r="U33" t="str">
        <f t="shared" si="10"/>
        <v/>
      </c>
      <c r="V33" t="str">
        <f t="shared" si="11"/>
        <v/>
      </c>
      <c r="W33" t="str">
        <f t="shared" si="12"/>
        <v/>
      </c>
      <c r="X33" t="str">
        <f t="shared" si="13"/>
        <v/>
      </c>
      <c r="Z33">
        <v>2023</v>
      </c>
      <c r="AA33">
        <v>1271.9041000000002</v>
      </c>
      <c r="AB33">
        <v>381.10200000000003</v>
      </c>
      <c r="AC33">
        <v>1328.8050000000003</v>
      </c>
      <c r="AD33">
        <v>254.64830000000001</v>
      </c>
      <c r="AE33">
        <v>152.3579</v>
      </c>
      <c r="AF33">
        <v>476.9468</v>
      </c>
      <c r="AG33">
        <v>378.83480000000003</v>
      </c>
      <c r="AH33">
        <v>255.6551</v>
      </c>
      <c r="AI33">
        <v>508.40460000000002</v>
      </c>
      <c r="AK33" t="s">
        <v>134</v>
      </c>
      <c r="AL33">
        <v>7</v>
      </c>
      <c r="AM33">
        <v>7</v>
      </c>
      <c r="AN33">
        <v>7</v>
      </c>
      <c r="AO33">
        <v>7</v>
      </c>
      <c r="AP33">
        <v>7</v>
      </c>
      <c r="AQ33">
        <v>7</v>
      </c>
      <c r="AR33">
        <v>7</v>
      </c>
      <c r="AS33">
        <v>7</v>
      </c>
      <c r="AT33">
        <v>7</v>
      </c>
    </row>
    <row r="34" spans="1:46" x14ac:dyDescent="0.35">
      <c r="A34">
        <v>1998</v>
      </c>
      <c r="D34" t="s">
        <v>87</v>
      </c>
      <c r="E34" t="s">
        <v>87</v>
      </c>
      <c r="F34" s="14">
        <v>36034</v>
      </c>
      <c r="G34">
        <v>3.9</v>
      </c>
      <c r="H34">
        <v>0</v>
      </c>
      <c r="I34">
        <v>-12.405700000000001</v>
      </c>
      <c r="J34" s="14">
        <v>36065</v>
      </c>
      <c r="K34">
        <v>3.4</v>
      </c>
      <c r="L34">
        <v>0.1</v>
      </c>
      <c r="M34">
        <v>5.9707999999999988</v>
      </c>
      <c r="O34" t="str">
        <f t="shared" si="4"/>
        <v/>
      </c>
      <c r="P34" t="str">
        <f t="shared" si="5"/>
        <v/>
      </c>
      <c r="Q34" t="str">
        <f t="shared" si="6"/>
        <v/>
      </c>
      <c r="R34" t="str">
        <f t="shared" si="7"/>
        <v/>
      </c>
      <c r="S34" t="str">
        <f t="shared" si="8"/>
        <v/>
      </c>
      <c r="T34" t="str">
        <f t="shared" si="9"/>
        <v/>
      </c>
      <c r="U34" t="str">
        <f t="shared" si="10"/>
        <v/>
      </c>
      <c r="V34" t="str">
        <f t="shared" si="11"/>
        <v/>
      </c>
      <c r="W34" t="str">
        <f t="shared" si="12"/>
        <v/>
      </c>
      <c r="X34" t="str">
        <f t="shared" si="13"/>
        <v/>
      </c>
      <c r="AK34" t="s">
        <v>111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7</v>
      </c>
      <c r="AT34">
        <v>7</v>
      </c>
    </row>
    <row r="35" spans="1:46" x14ac:dyDescent="0.35">
      <c r="A35">
        <v>1998</v>
      </c>
      <c r="E35" t="s">
        <v>87</v>
      </c>
      <c r="F35" s="14">
        <v>36035</v>
      </c>
      <c r="G35">
        <v>3.6</v>
      </c>
      <c r="H35">
        <v>0</v>
      </c>
      <c r="I35">
        <v>-12.8368</v>
      </c>
      <c r="J35" s="14">
        <v>36066</v>
      </c>
      <c r="K35">
        <v>5.3</v>
      </c>
      <c r="L35">
        <v>0.1</v>
      </c>
      <c r="M35">
        <v>8.7011000000000003</v>
      </c>
      <c r="O35" t="str">
        <f t="shared" si="4"/>
        <v/>
      </c>
      <c r="P35" t="str">
        <f t="shared" si="5"/>
        <v/>
      </c>
      <c r="Q35" t="str">
        <f t="shared" si="6"/>
        <v/>
      </c>
      <c r="R35" t="str">
        <f t="shared" si="7"/>
        <v/>
      </c>
      <c r="S35" t="str">
        <f t="shared" si="8"/>
        <v/>
      </c>
      <c r="T35" t="str">
        <f t="shared" si="9"/>
        <v/>
      </c>
      <c r="U35" t="str">
        <f t="shared" si="10"/>
        <v/>
      </c>
      <c r="V35" t="str">
        <f t="shared" si="11"/>
        <v/>
      </c>
      <c r="W35" t="str">
        <f t="shared" si="12"/>
        <v/>
      </c>
      <c r="X35" t="str">
        <f t="shared" si="13"/>
        <v/>
      </c>
      <c r="AK35" t="s">
        <v>112</v>
      </c>
      <c r="AL35">
        <f>AL33-AL34</f>
        <v>7</v>
      </c>
      <c r="AM35">
        <f>AM33-AM34</f>
        <v>7</v>
      </c>
      <c r="AN35">
        <f t="shared" ref="AN35:AT35" si="29">AN33-AN34</f>
        <v>7</v>
      </c>
      <c r="AO35">
        <f t="shared" si="29"/>
        <v>7</v>
      </c>
      <c r="AP35">
        <f t="shared" si="29"/>
        <v>7</v>
      </c>
      <c r="AQ35">
        <f t="shared" si="29"/>
        <v>7</v>
      </c>
      <c r="AR35">
        <f t="shared" si="29"/>
        <v>7</v>
      </c>
      <c r="AS35">
        <f t="shared" si="29"/>
        <v>0</v>
      </c>
      <c r="AT35">
        <f t="shared" si="29"/>
        <v>0</v>
      </c>
    </row>
    <row r="36" spans="1:46" x14ac:dyDescent="0.35">
      <c r="A36">
        <v>1998</v>
      </c>
      <c r="D36" t="s">
        <v>87</v>
      </c>
      <c r="E36" t="s">
        <v>87</v>
      </c>
      <c r="F36" s="14">
        <v>36036</v>
      </c>
      <c r="G36">
        <v>5.0999999999999996</v>
      </c>
      <c r="H36">
        <v>0</v>
      </c>
      <c r="I36">
        <v>-10.681300000000002</v>
      </c>
      <c r="J36" s="14">
        <v>36067</v>
      </c>
      <c r="K36">
        <v>4.7</v>
      </c>
      <c r="L36">
        <v>0</v>
      </c>
      <c r="M36">
        <v>-6.0760999999999994</v>
      </c>
      <c r="O36" t="str">
        <f t="shared" si="4"/>
        <v/>
      </c>
      <c r="P36" t="str">
        <f t="shared" si="5"/>
        <v/>
      </c>
      <c r="Q36" t="str">
        <f t="shared" si="6"/>
        <v/>
      </c>
      <c r="R36" t="str">
        <f t="shared" si="7"/>
        <v/>
      </c>
      <c r="S36" t="str">
        <f t="shared" si="8"/>
        <v/>
      </c>
      <c r="T36" t="str">
        <f t="shared" si="9"/>
        <v/>
      </c>
      <c r="U36" t="str">
        <f t="shared" si="10"/>
        <v/>
      </c>
      <c r="V36" t="str">
        <f t="shared" si="11"/>
        <v/>
      </c>
      <c r="W36" t="str">
        <f t="shared" si="12"/>
        <v/>
      </c>
      <c r="X36" t="str">
        <f t="shared" si="13"/>
        <v/>
      </c>
      <c r="AK36" t="s">
        <v>113</v>
      </c>
      <c r="AL36">
        <f>(AL34*AL32*24*60*60)/43560</f>
        <v>0</v>
      </c>
      <c r="AM36">
        <f>(AM34*AM32*24*60*60)/43560</f>
        <v>0</v>
      </c>
      <c r="AN36">
        <f t="shared" ref="AN36:AT36" si="30">(AN34*AN32*24*60*60)/43560</f>
        <v>0</v>
      </c>
      <c r="AO36">
        <f t="shared" si="30"/>
        <v>0</v>
      </c>
      <c r="AP36">
        <f t="shared" si="30"/>
        <v>0</v>
      </c>
      <c r="AQ36">
        <f t="shared" si="30"/>
        <v>0</v>
      </c>
      <c r="AR36">
        <f t="shared" si="30"/>
        <v>0</v>
      </c>
      <c r="AS36">
        <f t="shared" si="30"/>
        <v>-1202.6278709220464</v>
      </c>
      <c r="AT36">
        <f t="shared" si="30"/>
        <v>-1178.1145765780898</v>
      </c>
    </row>
    <row r="37" spans="1:46" x14ac:dyDescent="0.35">
      <c r="A37">
        <v>1998</v>
      </c>
      <c r="D37" t="s">
        <v>87</v>
      </c>
      <c r="E37" t="s">
        <v>87</v>
      </c>
      <c r="F37" s="14">
        <v>36037</v>
      </c>
      <c r="G37">
        <v>6.1</v>
      </c>
      <c r="H37">
        <v>0.37</v>
      </c>
      <c r="I37">
        <v>42.241199999999999</v>
      </c>
      <c r="J37" s="14">
        <v>36068</v>
      </c>
      <c r="K37">
        <v>4</v>
      </c>
      <c r="L37">
        <v>0</v>
      </c>
      <c r="M37">
        <v>-7.0819999999999999</v>
      </c>
      <c r="O37" t="str">
        <f t="shared" si="4"/>
        <v/>
      </c>
      <c r="P37" t="str">
        <f t="shared" si="5"/>
        <v/>
      </c>
      <c r="Q37" t="str">
        <f t="shared" si="6"/>
        <v/>
      </c>
      <c r="R37" t="str">
        <f t="shared" si="7"/>
        <v/>
      </c>
      <c r="S37" t="str">
        <f t="shared" si="8"/>
        <v/>
      </c>
      <c r="T37" t="str">
        <f t="shared" si="9"/>
        <v/>
      </c>
      <c r="U37" t="str">
        <f t="shared" si="10"/>
        <v/>
      </c>
      <c r="V37" t="str">
        <f t="shared" si="11"/>
        <v/>
      </c>
      <c r="W37" t="str">
        <f t="shared" si="12"/>
        <v/>
      </c>
      <c r="X37" t="str">
        <f t="shared" si="13"/>
        <v/>
      </c>
      <c r="AA37" t="s">
        <v>139</v>
      </c>
      <c r="AK37" t="s">
        <v>114</v>
      </c>
      <c r="AL37">
        <f>(AL35*AL$8*24*60*60)/43560</f>
        <v>461.69825475390684</v>
      </c>
      <c r="AM37">
        <f t="shared" ref="AM37:AS37" si="31">(AM35*AM$8*24*60*60)/43560</f>
        <v>181.18353025803893</v>
      </c>
      <c r="AN37">
        <f t="shared" si="31"/>
        <v>214.47009105142749</v>
      </c>
      <c r="AO37">
        <f t="shared" si="31"/>
        <v>250.25184893572495</v>
      </c>
      <c r="AP37">
        <f t="shared" si="31"/>
        <v>92.621900841537553</v>
      </c>
      <c r="AQ37">
        <f t="shared" si="31"/>
        <v>177.118974850363</v>
      </c>
      <c r="AR37">
        <f t="shared" si="31"/>
        <v>336.12819036212403</v>
      </c>
      <c r="AS37">
        <f t="shared" si="31"/>
        <v>0</v>
      </c>
      <c r="AT37">
        <f>(AT35*AT$8*24*60*60)/43560</f>
        <v>0</v>
      </c>
    </row>
    <row r="38" spans="1:46" x14ac:dyDescent="0.35">
      <c r="A38">
        <v>1998</v>
      </c>
      <c r="D38" t="s">
        <v>87</v>
      </c>
      <c r="E38" t="s">
        <v>87</v>
      </c>
      <c r="F38" s="14">
        <v>36038</v>
      </c>
      <c r="G38">
        <v>4.5</v>
      </c>
      <c r="H38">
        <v>0</v>
      </c>
      <c r="I38">
        <v>-11.543500000000002</v>
      </c>
      <c r="M38" t="s">
        <v>87</v>
      </c>
      <c r="O38" t="str">
        <f t="shared" si="4"/>
        <v/>
      </c>
      <c r="P38" t="str">
        <f t="shared" si="5"/>
        <v/>
      </c>
      <c r="Q38" t="str">
        <f t="shared" si="6"/>
        <v/>
      </c>
      <c r="R38" t="str">
        <f t="shared" si="7"/>
        <v/>
      </c>
      <c r="S38" t="str">
        <f t="shared" si="8"/>
        <v/>
      </c>
      <c r="T38" t="str">
        <f t="shared" si="9"/>
        <v/>
      </c>
      <c r="U38" t="str">
        <f t="shared" si="10"/>
        <v/>
      </c>
      <c r="V38" t="str">
        <f t="shared" si="11"/>
        <v/>
      </c>
      <c r="W38" t="str">
        <f t="shared" si="12"/>
        <v/>
      </c>
      <c r="X38" t="str">
        <f t="shared" si="13"/>
        <v/>
      </c>
      <c r="AK38" t="s">
        <v>115</v>
      </c>
      <c r="AL38">
        <f>AL36+AL37</f>
        <v>461.69825475390684</v>
      </c>
      <c r="AM38">
        <f>AM36+AM37</f>
        <v>181.18353025803893</v>
      </c>
      <c r="AN38">
        <f t="shared" ref="AN38:AT38" si="32">AN36+AN37</f>
        <v>214.47009105142749</v>
      </c>
      <c r="AO38">
        <f t="shared" si="32"/>
        <v>250.25184893572495</v>
      </c>
      <c r="AP38">
        <f t="shared" si="32"/>
        <v>92.621900841537553</v>
      </c>
      <c r="AQ38">
        <f t="shared" si="32"/>
        <v>177.118974850363</v>
      </c>
      <c r="AR38">
        <f t="shared" si="32"/>
        <v>336.12819036212403</v>
      </c>
      <c r="AS38">
        <f t="shared" si="32"/>
        <v>-1202.6278709220464</v>
      </c>
      <c r="AT38">
        <f t="shared" si="32"/>
        <v>-1178.1145765780898</v>
      </c>
    </row>
    <row r="39" spans="1:46" x14ac:dyDescent="0.35">
      <c r="A39">
        <v>1999</v>
      </c>
      <c r="B39" s="14">
        <v>36342</v>
      </c>
      <c r="C39">
        <v>9.6</v>
      </c>
      <c r="D39">
        <v>0</v>
      </c>
      <c r="E39">
        <v>-6.9947999999999997</v>
      </c>
      <c r="F39" s="14">
        <v>36373</v>
      </c>
      <c r="G39">
        <v>5.3</v>
      </c>
      <c r="H39">
        <v>0</v>
      </c>
      <c r="I39">
        <v>-10.393900000000002</v>
      </c>
      <c r="J39" s="14">
        <v>36404</v>
      </c>
      <c r="K39">
        <v>3.6</v>
      </c>
      <c r="L39">
        <v>0</v>
      </c>
      <c r="M39">
        <v>-7.6567999999999996</v>
      </c>
      <c r="O39">
        <f t="shared" si="4"/>
        <v>1999</v>
      </c>
      <c r="P39">
        <f>IF(AND($O39&lt;&gt;"",$E39&lt;&gt;""),SUM(E39:E45),"")</f>
        <v>114.30410000000001</v>
      </c>
      <c r="Q39">
        <f>IF(AND($O39&lt;&gt;"",$E46&lt;&gt;""),SUM(E46:E52),"")</f>
        <v>60.821200000000005</v>
      </c>
      <c r="R39">
        <f>IF(AND($O39&lt;&gt;"",$E53&lt;&gt;""),SUM(E53:E59),"")</f>
        <v>-81.1524</v>
      </c>
      <c r="S39">
        <f>IF(AND($O39&lt;&gt;"",$E60&lt;&gt;""),SUM(E60:E66),"")</f>
        <v>-89.721699999999998</v>
      </c>
      <c r="T39">
        <f>IF(AND($O39&lt;&gt;"",$E67&lt;&gt;""),SUM(E67:E69)+SUM(I39:I42),"")</f>
        <v>-79.804000000000002</v>
      </c>
      <c r="U39">
        <f>IF(AND($O39&lt;&gt;"",$I43&lt;&gt;""),SUM(I43:I49),"")</f>
        <v>258.25669999999997</v>
      </c>
      <c r="V39">
        <f>IF(AND($O39&lt;&gt;"",$I50&lt;&gt;""),SUM(I50:I56),"")</f>
        <v>-19.916300000000007</v>
      </c>
      <c r="W39">
        <f>IF(AND($O39&lt;&gt;"",$I57&lt;&gt;""),SUM(I57:I63),"")</f>
        <v>-76.062400000000011</v>
      </c>
      <c r="X39">
        <f>IF(AND($O39&lt;&gt;"",$I64&lt;&gt;""),SUM(I64:I69)+M39,"")</f>
        <v>-81.516200000000012</v>
      </c>
      <c r="AA39" t="s">
        <v>119</v>
      </c>
      <c r="AB39" t="s">
        <v>120</v>
      </c>
      <c r="AC39" t="s">
        <v>121</v>
      </c>
      <c r="AD39" t="s">
        <v>122</v>
      </c>
      <c r="AE39" t="s">
        <v>123</v>
      </c>
      <c r="AF39" t="s">
        <v>124</v>
      </c>
      <c r="AG39" t="s">
        <v>125</v>
      </c>
      <c r="AH39" t="s">
        <v>126</v>
      </c>
      <c r="AI39" t="s">
        <v>127</v>
      </c>
      <c r="AK39" t="s">
        <v>116</v>
      </c>
      <c r="AL39">
        <f>AL38/$AL$2</f>
        <v>0.14251045752107627</v>
      </c>
      <c r="AM39">
        <f>AM38/$AL$2</f>
        <v>5.5925157885034008E-2</v>
      </c>
      <c r="AN39">
        <f t="shared" ref="AN39:AT39" si="33">AN38/$AL$2</f>
        <v>6.6199580539062428E-2</v>
      </c>
      <c r="AO39">
        <f t="shared" si="33"/>
        <v>7.7244185179635758E-2</v>
      </c>
      <c r="AP39">
        <f t="shared" si="33"/>
        <v>2.8589212390319484E-2</v>
      </c>
      <c r="AQ39">
        <f t="shared" si="33"/>
        <v>5.4670568670534145E-2</v>
      </c>
      <c r="AR39">
        <f t="shared" si="33"/>
        <v>0.10375127412983225</v>
      </c>
      <c r="AS39">
        <f t="shared" si="33"/>
        <v>-0.37121008439603254</v>
      </c>
      <c r="AT39">
        <f t="shared" si="33"/>
        <v>-0.36364366898004158</v>
      </c>
    </row>
    <row r="40" spans="1:46" x14ac:dyDescent="0.35">
      <c r="A40">
        <v>1999</v>
      </c>
      <c r="B40" s="14">
        <v>36343</v>
      </c>
      <c r="C40">
        <v>11</v>
      </c>
      <c r="D40">
        <v>0</v>
      </c>
      <c r="E40">
        <v>-4.9829999999999988</v>
      </c>
      <c r="F40" s="14">
        <v>36374</v>
      </c>
      <c r="G40">
        <v>5.2</v>
      </c>
      <c r="H40">
        <v>0</v>
      </c>
      <c r="I40">
        <v>-10.537600000000001</v>
      </c>
      <c r="J40" s="14">
        <v>36405</v>
      </c>
      <c r="K40">
        <v>3.3</v>
      </c>
      <c r="L40">
        <v>0</v>
      </c>
      <c r="M40">
        <v>-8.0879000000000012</v>
      </c>
      <c r="O40" t="str">
        <f t="shared" si="4"/>
        <v/>
      </c>
      <c r="P40" t="str">
        <f t="shared" ref="P40:P41" si="34">IF(AND($O40&lt;&gt;"",$E40&lt;&gt;""),SUM(E40:E46),"")</f>
        <v/>
      </c>
      <c r="Z40">
        <f>Z8</f>
        <v>1998</v>
      </c>
      <c r="AA40" t="str">
        <f>IF(AA8&lt;&gt;"",(AA8-(AA$2+AA$3))/7,"")</f>
        <v/>
      </c>
      <c r="AB40" t="str">
        <f t="shared" ref="AB40:AI41" si="35">IF(AB8&lt;&gt;"",(AB8-(AB$2+AB$3))/7,"")</f>
        <v/>
      </c>
      <c r="AC40" t="str">
        <f t="shared" si="35"/>
        <v/>
      </c>
      <c r="AD40" t="str">
        <f t="shared" si="35"/>
        <v/>
      </c>
      <c r="AE40" t="str">
        <f t="shared" si="35"/>
        <v/>
      </c>
      <c r="AF40">
        <f t="shared" si="35"/>
        <v>-22.158174659358014</v>
      </c>
      <c r="AG40">
        <f t="shared" si="35"/>
        <v>-8.0984460879294407</v>
      </c>
      <c r="AH40">
        <f t="shared" si="35"/>
        <v>-13.935760373643726</v>
      </c>
      <c r="AI40">
        <f t="shared" si="35"/>
        <v>-16.051264146398129</v>
      </c>
      <c r="AK40" t="s">
        <v>135</v>
      </c>
      <c r="AL40">
        <f>$AL$3+AL39</f>
        <v>6.5666152717467359</v>
      </c>
      <c r="AM40">
        <f>AL40+AM39</f>
        <v>6.62254042963177</v>
      </c>
      <c r="AN40">
        <f t="shared" ref="AN40:AT40" si="36">AM40+AN39</f>
        <v>6.6887400101708323</v>
      </c>
      <c r="AO40">
        <f t="shared" si="36"/>
        <v>6.7659841953504678</v>
      </c>
      <c r="AP40">
        <f t="shared" si="36"/>
        <v>6.7945734077407876</v>
      </c>
      <c r="AQ40">
        <f t="shared" si="36"/>
        <v>6.849243976411322</v>
      </c>
      <c r="AR40" s="15">
        <f t="shared" si="36"/>
        <v>6.9529952505411545</v>
      </c>
      <c r="AS40">
        <f t="shared" si="36"/>
        <v>6.5817851661451217</v>
      </c>
      <c r="AT40">
        <f t="shared" si="36"/>
        <v>6.2181414971650799</v>
      </c>
    </row>
    <row r="41" spans="1:46" x14ac:dyDescent="0.35">
      <c r="A41">
        <v>1999</v>
      </c>
      <c r="B41" s="14">
        <v>36344</v>
      </c>
      <c r="C41">
        <v>13</v>
      </c>
      <c r="D41">
        <v>0.59</v>
      </c>
      <c r="E41">
        <v>79.989499999999992</v>
      </c>
      <c r="F41" s="14">
        <v>36375</v>
      </c>
      <c r="G41">
        <v>5</v>
      </c>
      <c r="H41">
        <v>0</v>
      </c>
      <c r="I41">
        <v>-10.825000000000001</v>
      </c>
      <c r="J41" s="14">
        <v>36406</v>
      </c>
      <c r="K41">
        <v>3.2</v>
      </c>
      <c r="L41">
        <v>0</v>
      </c>
      <c r="M41">
        <v>-8.2316000000000003</v>
      </c>
      <c r="O41" t="str">
        <f t="shared" si="4"/>
        <v/>
      </c>
      <c r="P41" t="str">
        <f t="shared" si="34"/>
        <v/>
      </c>
      <c r="Z41">
        <f t="shared" ref="Z41:Z65" si="37">Z9</f>
        <v>1999</v>
      </c>
      <c r="AA41">
        <f>IF(AA9&lt;&gt;"",(AA9-(AA$2+AA$3))/7,"")</f>
        <v>6.4674419007278061</v>
      </c>
      <c r="AB41">
        <f t="shared" si="35"/>
        <v>-1.1729723849864797</v>
      </c>
      <c r="AC41">
        <f t="shared" si="35"/>
        <v>-21.454915242129339</v>
      </c>
      <c r="AD41">
        <f t="shared" si="35"/>
        <v>-22.679100956415052</v>
      </c>
      <c r="AE41">
        <f t="shared" si="35"/>
        <v>-23.311373684627352</v>
      </c>
      <c r="AF41">
        <f t="shared" si="35"/>
        <v>23.446196769213412</v>
      </c>
      <c r="AG41">
        <f t="shared" si="35"/>
        <v>-16.292803230786582</v>
      </c>
      <c r="AH41">
        <f t="shared" si="35"/>
        <v>-24.313674659358014</v>
      </c>
      <c r="AI41">
        <f t="shared" si="35"/>
        <v>-25.598449860683843</v>
      </c>
    </row>
    <row r="42" spans="1:46" x14ac:dyDescent="0.35">
      <c r="A42">
        <v>1999</v>
      </c>
      <c r="B42" s="14">
        <v>36345</v>
      </c>
      <c r="C42">
        <v>11</v>
      </c>
      <c r="D42">
        <v>0</v>
      </c>
      <c r="E42">
        <v>-4.9829999999999988</v>
      </c>
      <c r="F42" s="14">
        <v>36376</v>
      </c>
      <c r="G42">
        <v>4.5999999999999996</v>
      </c>
      <c r="H42">
        <v>0</v>
      </c>
      <c r="I42">
        <v>-11.399800000000003</v>
      </c>
      <c r="J42" s="14">
        <v>36407</v>
      </c>
      <c r="K42">
        <v>3.2</v>
      </c>
      <c r="L42">
        <v>0</v>
      </c>
      <c r="M42">
        <v>-8.2316000000000003</v>
      </c>
      <c r="O42" t="str">
        <f t="shared" si="4"/>
        <v/>
      </c>
      <c r="Z42">
        <f t="shared" si="37"/>
        <v>2000</v>
      </c>
      <c r="AA42">
        <f t="shared" ref="AA42:AI57" si="38">IF(AA10&lt;&gt;"",(AA10-(AA$2+AA$3))/7,"")</f>
        <v>12.564427615013519</v>
      </c>
      <c r="AB42">
        <f t="shared" si="38"/>
        <v>3.0097133292992351</v>
      </c>
      <c r="AC42">
        <f t="shared" si="38"/>
        <v>35.06135618644209</v>
      </c>
      <c r="AD42">
        <f t="shared" si="38"/>
        <v>-3.2799295278436227</v>
      </c>
      <c r="AE42">
        <f t="shared" si="38"/>
        <v>-14.610673684627354</v>
      </c>
      <c r="AF42">
        <f t="shared" si="38"/>
        <v>-8.5086889450722971</v>
      </c>
      <c r="AG42">
        <f t="shared" si="38"/>
        <v>-9.7640175165008696</v>
      </c>
      <c r="AH42">
        <f t="shared" si="38"/>
        <v>-5.1464460879294416</v>
      </c>
      <c r="AI42">
        <f t="shared" si="38"/>
        <v>-21.431149860683838</v>
      </c>
      <c r="AK42" t="s">
        <v>140</v>
      </c>
    </row>
    <row r="43" spans="1:46" x14ac:dyDescent="0.35">
      <c r="A43">
        <v>1999</v>
      </c>
      <c r="B43" s="14">
        <v>36346</v>
      </c>
      <c r="C43">
        <v>10</v>
      </c>
      <c r="D43">
        <v>0.13</v>
      </c>
      <c r="E43">
        <v>11.669500000000003</v>
      </c>
      <c r="F43" s="14">
        <v>36377</v>
      </c>
      <c r="G43">
        <v>4.5999999999999996</v>
      </c>
      <c r="H43">
        <v>0</v>
      </c>
      <c r="I43">
        <v>-11.399800000000003</v>
      </c>
      <c r="J43" s="14">
        <v>36408</v>
      </c>
      <c r="K43">
        <v>3.1</v>
      </c>
      <c r="L43">
        <v>0</v>
      </c>
      <c r="M43">
        <v>-8.3752999999999993</v>
      </c>
      <c r="O43" t="str">
        <f t="shared" si="4"/>
        <v/>
      </c>
      <c r="Z43">
        <f t="shared" si="37"/>
        <v>2001</v>
      </c>
      <c r="AA43">
        <f t="shared" si="38"/>
        <v>-14.133043813557908</v>
      </c>
      <c r="AB43">
        <f t="shared" si="38"/>
        <v>-6.6818295278436199</v>
      </c>
      <c r="AC43">
        <f t="shared" si="38"/>
        <v>-5.2448295278436223</v>
      </c>
      <c r="AD43">
        <f t="shared" si="38"/>
        <v>-23.245343813557902</v>
      </c>
      <c r="AE43">
        <f t="shared" si="38"/>
        <v>-27.170745113198784</v>
      </c>
      <c r="AF43">
        <f t="shared" si="38"/>
        <v>-24.060131802215157</v>
      </c>
      <c r="AG43">
        <f t="shared" si="38"/>
        <v>-25.478660373643727</v>
      </c>
      <c r="AH43">
        <f t="shared" si="38"/>
        <v>-23.538360373643723</v>
      </c>
      <c r="AI43">
        <f t="shared" si="38"/>
        <v>-16.415635574969556</v>
      </c>
      <c r="AK43" t="s">
        <v>141</v>
      </c>
    </row>
    <row r="44" spans="1:46" x14ac:dyDescent="0.35">
      <c r="A44">
        <v>1999</v>
      </c>
      <c r="B44" s="14">
        <v>36347</v>
      </c>
      <c r="C44">
        <v>10</v>
      </c>
      <c r="D44">
        <v>0.04</v>
      </c>
      <c r="E44">
        <v>-0.85399999999999832</v>
      </c>
      <c r="F44" s="14">
        <v>36378</v>
      </c>
      <c r="G44">
        <v>4.0999999999999996</v>
      </c>
      <c r="H44">
        <v>0</v>
      </c>
      <c r="I44">
        <v>-12.118300000000001</v>
      </c>
      <c r="J44" s="14">
        <v>36409</v>
      </c>
      <c r="K44">
        <v>3.2</v>
      </c>
      <c r="L44">
        <v>0</v>
      </c>
      <c r="M44">
        <v>-8.2316000000000003</v>
      </c>
      <c r="O44" t="str">
        <f t="shared" si="4"/>
        <v/>
      </c>
      <c r="Z44">
        <f t="shared" si="37"/>
        <v>2002</v>
      </c>
      <c r="AA44">
        <f t="shared" si="38"/>
        <v>24.68212761501352</v>
      </c>
      <c r="AB44">
        <f t="shared" si="38"/>
        <v>-14.99867952784362</v>
      </c>
      <c r="AC44">
        <f t="shared" si="38"/>
        <v>-13.055285242129335</v>
      </c>
      <c r="AD44">
        <f t="shared" si="38"/>
        <v>-17.697145242129334</v>
      </c>
      <c r="AE44">
        <f t="shared" si="38"/>
        <v>-4.8085751131987848</v>
      </c>
      <c r="AF44">
        <f t="shared" si="38"/>
        <v>-20.790626087929439</v>
      </c>
      <c r="AG44">
        <f t="shared" si="38"/>
        <v>-23.3857789450723</v>
      </c>
      <c r="AH44">
        <f t="shared" si="38"/>
        <v>-18.568043230786582</v>
      </c>
      <c r="AI44">
        <f t="shared" si="38"/>
        <v>-18.039117003540984</v>
      </c>
    </row>
    <row r="45" spans="1:46" x14ac:dyDescent="0.35">
      <c r="A45">
        <v>1999</v>
      </c>
      <c r="B45" s="14">
        <v>36348</v>
      </c>
      <c r="C45">
        <v>9.6999999999999993</v>
      </c>
      <c r="D45">
        <v>0.34</v>
      </c>
      <c r="E45">
        <v>40.459900000000005</v>
      </c>
      <c r="F45" s="14">
        <v>36379</v>
      </c>
      <c r="G45">
        <v>4.5999999999999996</v>
      </c>
      <c r="H45">
        <v>0.16</v>
      </c>
      <c r="I45">
        <v>10.864199999999997</v>
      </c>
      <c r="J45" s="14">
        <v>36410</v>
      </c>
      <c r="K45">
        <v>3</v>
      </c>
      <c r="L45">
        <v>0</v>
      </c>
      <c r="M45">
        <v>-8.5190000000000001</v>
      </c>
      <c r="O45" t="str">
        <f t="shared" si="4"/>
        <v/>
      </c>
      <c r="Z45">
        <f t="shared" si="37"/>
        <v>2003</v>
      </c>
      <c r="AA45">
        <f t="shared" si="38"/>
        <v>-18.008168099272194</v>
      </c>
      <c r="AB45">
        <f t="shared" si="38"/>
        <v>-12.748380956415051</v>
      </c>
      <c r="AC45">
        <f t="shared" si="38"/>
        <v>-16.545146670700763</v>
      </c>
      <c r="AD45">
        <f t="shared" si="38"/>
        <v>-5.2499552421293361</v>
      </c>
      <c r="AE45">
        <f t="shared" si="38"/>
        <v>4.2839048868012144</v>
      </c>
      <c r="AF45">
        <f t="shared" si="38"/>
        <v>0.40176105492769765</v>
      </c>
      <c r="AG45">
        <f t="shared" si="38"/>
        <v>-18.627593230786584</v>
      </c>
      <c r="AH45">
        <f t="shared" si="38"/>
        <v>-25.602868945072299</v>
      </c>
      <c r="AI45">
        <f t="shared" si="38"/>
        <v>-24.903209860683837</v>
      </c>
    </row>
    <row r="46" spans="1:46" x14ac:dyDescent="0.35">
      <c r="A46">
        <v>1999</v>
      </c>
      <c r="B46" s="14">
        <v>36349</v>
      </c>
      <c r="C46">
        <v>11</v>
      </c>
      <c r="D46">
        <v>0</v>
      </c>
      <c r="E46">
        <v>-4.9829999999999988</v>
      </c>
      <c r="F46" s="14">
        <v>36380</v>
      </c>
      <c r="G46">
        <v>12</v>
      </c>
      <c r="H46">
        <v>0</v>
      </c>
      <c r="I46">
        <v>-0.76600000000000179</v>
      </c>
      <c r="J46" s="14">
        <v>36411</v>
      </c>
      <c r="K46">
        <v>3.2</v>
      </c>
      <c r="L46">
        <v>0.18</v>
      </c>
      <c r="M46">
        <v>16.815399999999997</v>
      </c>
      <c r="O46" t="str">
        <f t="shared" si="4"/>
        <v/>
      </c>
      <c r="Z46">
        <f t="shared" si="37"/>
        <v>2004</v>
      </c>
      <c r="AA46">
        <f t="shared" si="38"/>
        <v>26.276484757870666</v>
      </c>
      <c r="AB46">
        <f t="shared" si="38"/>
        <v>6.602213329299234</v>
      </c>
      <c r="AC46">
        <f t="shared" si="38"/>
        <v>-6.4717638135579092</v>
      </c>
      <c r="AD46">
        <f t="shared" si="38"/>
        <v>2.8807333292992348</v>
      </c>
      <c r="AE46">
        <f t="shared" si="38"/>
        <v>13.879569172515502</v>
      </c>
      <c r="AF46">
        <f t="shared" si="38"/>
        <v>-12.282548945072296</v>
      </c>
      <c r="AG46">
        <f t="shared" si="38"/>
        <v>118.37576962635626</v>
      </c>
      <c r="AH46">
        <f t="shared" si="38"/>
        <v>109.458525340642</v>
      </c>
      <c r="AI46">
        <f t="shared" si="38"/>
        <v>27.20075013931616</v>
      </c>
    </row>
    <row r="47" spans="1:46" x14ac:dyDescent="0.35">
      <c r="A47">
        <v>1999</v>
      </c>
      <c r="B47" s="14">
        <v>36350</v>
      </c>
      <c r="C47">
        <v>9.1999999999999993</v>
      </c>
      <c r="D47">
        <v>0.13</v>
      </c>
      <c r="E47">
        <v>10.519900000000002</v>
      </c>
      <c r="F47" s="14">
        <v>36381</v>
      </c>
      <c r="G47">
        <v>17</v>
      </c>
      <c r="H47">
        <v>1.94</v>
      </c>
      <c r="I47">
        <v>276.36999999999995</v>
      </c>
      <c r="J47" s="14">
        <v>36412</v>
      </c>
      <c r="K47">
        <v>3.3</v>
      </c>
      <c r="L47">
        <v>0</v>
      </c>
      <c r="M47">
        <v>-8.0879000000000012</v>
      </c>
      <c r="O47" t="str">
        <f t="shared" si="4"/>
        <v/>
      </c>
      <c r="Z47">
        <f t="shared" si="37"/>
        <v>2005</v>
      </c>
      <c r="AA47">
        <f t="shared" si="38"/>
        <v>4.6581276150135205</v>
      </c>
      <c r="AB47">
        <f t="shared" si="38"/>
        <v>18.740113329299241</v>
      </c>
      <c r="AC47">
        <f t="shared" si="38"/>
        <v>-4.4404723849864798</v>
      </c>
      <c r="AD47">
        <f t="shared" si="38"/>
        <v>9.6589561864420919</v>
      </c>
      <c r="AE47">
        <f t="shared" si="38"/>
        <v>9.8741548868012163</v>
      </c>
      <c r="AF47">
        <f t="shared" si="38"/>
        <v>-12.26784608792944</v>
      </c>
      <c r="AG47">
        <f t="shared" si="38"/>
        <v>-0.10973751650086731</v>
      </c>
      <c r="AH47">
        <f t="shared" si="38"/>
        <v>-19.552744659358012</v>
      </c>
      <c r="AI47">
        <f t="shared" si="38"/>
        <v>15.71883442503044</v>
      </c>
    </row>
    <row r="48" spans="1:46" x14ac:dyDescent="0.35">
      <c r="A48">
        <v>1999</v>
      </c>
      <c r="B48" s="14">
        <v>36351</v>
      </c>
      <c r="C48">
        <v>11</v>
      </c>
      <c r="D48">
        <v>0.05</v>
      </c>
      <c r="E48">
        <v>1.9745000000000008</v>
      </c>
      <c r="F48" s="14">
        <v>36382</v>
      </c>
      <c r="G48">
        <v>12</v>
      </c>
      <c r="H48">
        <v>0</v>
      </c>
      <c r="I48">
        <v>-0.76600000000000179</v>
      </c>
      <c r="J48" s="14">
        <v>36413</v>
      </c>
      <c r="K48">
        <v>3.4</v>
      </c>
      <c r="L48">
        <v>0.03</v>
      </c>
      <c r="M48">
        <v>-3.7697000000000003</v>
      </c>
      <c r="O48" t="str">
        <f t="shared" si="4"/>
        <v/>
      </c>
      <c r="Z48">
        <f t="shared" si="37"/>
        <v>2006</v>
      </c>
      <c r="AA48">
        <f t="shared" si="38"/>
        <v>24.382999043584949</v>
      </c>
      <c r="AB48">
        <f t="shared" si="38"/>
        <v>1.0238704721563789</v>
      </c>
      <c r="AC48">
        <f t="shared" si="38"/>
        <v>6.337727615013522</v>
      </c>
      <c r="AD48">
        <f t="shared" si="38"/>
        <v>99.782270472156398</v>
      </c>
      <c r="AE48">
        <f t="shared" si="38"/>
        <v>96.657069172515477</v>
      </c>
      <c r="AF48">
        <f t="shared" si="38"/>
        <v>12.570039626356277</v>
      </c>
      <c r="AG48">
        <f t="shared" si="38"/>
        <v>-8.7174232307865829</v>
      </c>
      <c r="AH48">
        <f t="shared" si="38"/>
        <v>9.4972881977848509</v>
      </c>
      <c r="AI48">
        <f t="shared" si="38"/>
        <v>-12.221332717826698</v>
      </c>
    </row>
    <row r="49" spans="1:35" x14ac:dyDescent="0.35">
      <c r="A49">
        <v>1999</v>
      </c>
      <c r="B49" s="14">
        <v>36352</v>
      </c>
      <c r="C49">
        <v>11</v>
      </c>
      <c r="D49">
        <v>0.61</v>
      </c>
      <c r="E49">
        <v>79.898499999999999</v>
      </c>
      <c r="F49" s="14">
        <v>36383</v>
      </c>
      <c r="G49">
        <v>9.8000000000000007</v>
      </c>
      <c r="H49">
        <v>0</v>
      </c>
      <c r="I49">
        <v>-3.9274000000000004</v>
      </c>
      <c r="J49" s="14">
        <v>36414</v>
      </c>
      <c r="K49">
        <v>5</v>
      </c>
      <c r="L49">
        <v>1.6</v>
      </c>
      <c r="M49">
        <v>216.99499999999998</v>
      </c>
      <c r="O49" t="str">
        <f t="shared" si="4"/>
        <v/>
      </c>
      <c r="Z49">
        <f t="shared" si="37"/>
        <v>2007</v>
      </c>
      <c r="AA49">
        <f t="shared" si="38"/>
        <v>16.17576190072781</v>
      </c>
      <c r="AB49">
        <f t="shared" si="38"/>
        <v>-11.431466670700766</v>
      </c>
      <c r="AC49">
        <f t="shared" si="38"/>
        <v>16.155937615013524</v>
      </c>
      <c r="AD49">
        <f t="shared" si="38"/>
        <v>-15.643276670700763</v>
      </c>
      <c r="AE49">
        <f t="shared" si="38"/>
        <v>-6.9271279703416422</v>
      </c>
      <c r="AF49">
        <f t="shared" si="38"/>
        <v>3.7828424834991341</v>
      </c>
      <c r="AG49">
        <f t="shared" si="38"/>
        <v>-4.2650618022151532</v>
      </c>
      <c r="AH49">
        <f t="shared" si="38"/>
        <v>-16.476177516500872</v>
      </c>
      <c r="AI49">
        <f t="shared" si="38"/>
        <v>-24.041697003540985</v>
      </c>
    </row>
    <row r="50" spans="1:35" x14ac:dyDescent="0.35">
      <c r="A50">
        <v>1999</v>
      </c>
      <c r="B50" s="14">
        <v>36353</v>
      </c>
      <c r="C50">
        <v>8.9</v>
      </c>
      <c r="D50">
        <v>0</v>
      </c>
      <c r="E50">
        <v>-8.0006999999999984</v>
      </c>
      <c r="F50" s="14">
        <v>36384</v>
      </c>
      <c r="G50">
        <v>8.8000000000000007</v>
      </c>
      <c r="H50">
        <v>0</v>
      </c>
      <c r="I50">
        <v>-5.3643999999999998</v>
      </c>
      <c r="J50" s="14">
        <v>36415</v>
      </c>
      <c r="K50">
        <v>4.5</v>
      </c>
      <c r="L50">
        <v>0</v>
      </c>
      <c r="M50">
        <v>-6.3635000000000002</v>
      </c>
      <c r="O50" t="str">
        <f t="shared" si="4"/>
        <v/>
      </c>
      <c r="Z50">
        <f t="shared" si="37"/>
        <v>2008</v>
      </c>
      <c r="AA50">
        <f t="shared" si="38"/>
        <v>-13.808018099272191</v>
      </c>
      <c r="AB50">
        <f t="shared" si="38"/>
        <v>-21.567822384986478</v>
      </c>
      <c r="AC50">
        <f t="shared" si="38"/>
        <v>15.539751900727806</v>
      </c>
      <c r="AD50">
        <f t="shared" si="38"/>
        <v>43.490784757870657</v>
      </c>
      <c r="AE50">
        <f t="shared" si="38"/>
        <v>61.74092631537264</v>
      </c>
      <c r="AF50">
        <f t="shared" si="38"/>
        <v>104.2158824834991</v>
      </c>
      <c r="AG50">
        <f t="shared" si="38"/>
        <v>19.790296769213423</v>
      </c>
      <c r="AH50">
        <f t="shared" si="38"/>
        <v>-3.0693175165008699</v>
      </c>
      <c r="AI50">
        <f t="shared" si="38"/>
        <v>-20.199435574969556</v>
      </c>
    </row>
    <row r="51" spans="1:35" x14ac:dyDescent="0.35">
      <c r="A51">
        <v>1999</v>
      </c>
      <c r="B51" s="14">
        <v>36354</v>
      </c>
      <c r="C51">
        <v>8.1999999999999993</v>
      </c>
      <c r="D51">
        <v>0</v>
      </c>
      <c r="E51">
        <v>-9.0065999999999988</v>
      </c>
      <c r="F51" s="14">
        <v>36385</v>
      </c>
      <c r="G51">
        <v>7.7</v>
      </c>
      <c r="H51">
        <v>0</v>
      </c>
      <c r="I51">
        <v>-6.9451000000000001</v>
      </c>
      <c r="J51" s="14">
        <v>36416</v>
      </c>
      <c r="K51">
        <v>3.9</v>
      </c>
      <c r="L51">
        <v>0</v>
      </c>
      <c r="M51">
        <v>-7.2256999999999998</v>
      </c>
      <c r="O51" t="str">
        <f t="shared" si="4"/>
        <v/>
      </c>
      <c r="Z51">
        <f t="shared" si="37"/>
        <v>2009</v>
      </c>
      <c r="AA51">
        <f t="shared" si="38"/>
        <v>165.02914190072781</v>
      </c>
      <c r="AB51">
        <f t="shared" si="38"/>
        <v>104.90502761501351</v>
      </c>
      <c r="AC51">
        <f t="shared" si="38"/>
        <v>32.675513329299235</v>
      </c>
      <c r="AD51">
        <f t="shared" si="38"/>
        <v>95.798656186442102</v>
      </c>
      <c r="AE51">
        <f t="shared" si="38"/>
        <v>32.770669172515504</v>
      </c>
      <c r="AF51">
        <f t="shared" si="38"/>
        <v>-0.31577465935801285</v>
      </c>
      <c r="AG51">
        <f t="shared" si="38"/>
        <v>-16.038607516500868</v>
      </c>
      <c r="AH51">
        <f t="shared" si="38"/>
        <v>82.525428197784848</v>
      </c>
      <c r="AI51">
        <f t="shared" si="38"/>
        <v>126.59676442503043</v>
      </c>
    </row>
    <row r="52" spans="1:35" x14ac:dyDescent="0.35">
      <c r="A52">
        <v>1999</v>
      </c>
      <c r="B52" s="14">
        <v>36355</v>
      </c>
      <c r="C52">
        <v>7.8</v>
      </c>
      <c r="D52">
        <v>0</v>
      </c>
      <c r="E52">
        <v>-9.5813999999999986</v>
      </c>
      <c r="F52" s="14">
        <v>36386</v>
      </c>
      <c r="G52">
        <v>7</v>
      </c>
      <c r="H52">
        <v>7.0000000000000007E-2</v>
      </c>
      <c r="I52">
        <v>1.7895000000000003</v>
      </c>
      <c r="J52" s="14">
        <v>36417</v>
      </c>
      <c r="K52">
        <v>3.7</v>
      </c>
      <c r="L52">
        <v>0</v>
      </c>
      <c r="M52">
        <v>-7.5130999999999997</v>
      </c>
      <c r="O52" t="str">
        <f t="shared" si="4"/>
        <v/>
      </c>
      <c r="Z52">
        <f t="shared" si="37"/>
        <v>2010</v>
      </c>
      <c r="AA52">
        <f t="shared" si="38"/>
        <v>-13.719749527843621</v>
      </c>
      <c r="AB52">
        <f t="shared" si="38"/>
        <v>6.6193661864420914</v>
      </c>
      <c r="AC52">
        <f t="shared" si="38"/>
        <v>-19.473908099272194</v>
      </c>
      <c r="AD52">
        <f t="shared" si="38"/>
        <v>8.865537615013519</v>
      </c>
      <c r="AE52">
        <f t="shared" si="38"/>
        <v>-9.3200808274844995</v>
      </c>
      <c r="AF52">
        <f t="shared" si="38"/>
        <v>-14.11778608792944</v>
      </c>
      <c r="AG52">
        <f t="shared" si="38"/>
        <v>-23.408356087929441</v>
      </c>
      <c r="AH52">
        <f t="shared" si="38"/>
        <v>-5.8125660879294401</v>
      </c>
      <c r="AI52">
        <f t="shared" si="38"/>
        <v>-21.198131289255269</v>
      </c>
    </row>
    <row r="53" spans="1:35" x14ac:dyDescent="0.35">
      <c r="A53">
        <v>1999</v>
      </c>
      <c r="B53" s="14">
        <v>36356</v>
      </c>
      <c r="C53">
        <v>7.4</v>
      </c>
      <c r="D53">
        <v>0</v>
      </c>
      <c r="E53">
        <v>-10.156199999999998</v>
      </c>
      <c r="F53" s="14">
        <v>36387</v>
      </c>
      <c r="G53">
        <v>7.5</v>
      </c>
      <c r="H53">
        <v>0.06</v>
      </c>
      <c r="I53">
        <v>1.1164999999999985</v>
      </c>
      <c r="J53" s="14">
        <v>36418</v>
      </c>
      <c r="K53">
        <v>3.6</v>
      </c>
      <c r="L53">
        <v>0</v>
      </c>
      <c r="M53">
        <v>-7.6567999999999996</v>
      </c>
      <c r="O53" t="str">
        <f t="shared" si="4"/>
        <v/>
      </c>
      <c r="Z53">
        <f t="shared" si="37"/>
        <v>2011</v>
      </c>
      <c r="AA53">
        <f t="shared" si="38"/>
        <v>-15.062313813557907</v>
      </c>
      <c r="AB53">
        <f t="shared" si="38"/>
        <v>22.840031900727809</v>
      </c>
      <c r="AC53">
        <f t="shared" si="38"/>
        <v>-16.735396670700762</v>
      </c>
      <c r="AD53">
        <f t="shared" si="38"/>
        <v>-12.246113813557908</v>
      </c>
      <c r="AE53">
        <f t="shared" si="38"/>
        <v>3.1554948868012156</v>
      </c>
      <c r="AF53">
        <f t="shared" si="38"/>
        <v>31.938153912070561</v>
      </c>
      <c r="AG53">
        <f t="shared" si="38"/>
        <v>17.177739626356274</v>
      </c>
      <c r="AH53">
        <f t="shared" si="38"/>
        <v>29.32041105492771</v>
      </c>
      <c r="AI53">
        <f t="shared" si="38"/>
        <v>146.24503585360188</v>
      </c>
    </row>
    <row r="54" spans="1:35" x14ac:dyDescent="0.35">
      <c r="A54">
        <v>1999</v>
      </c>
      <c r="B54" s="14">
        <v>36357</v>
      </c>
      <c r="C54">
        <v>6.7</v>
      </c>
      <c r="D54">
        <v>0</v>
      </c>
      <c r="E54">
        <v>-11.162099999999999</v>
      </c>
      <c r="F54" s="14">
        <v>36388</v>
      </c>
      <c r="G54">
        <v>7.4</v>
      </c>
      <c r="H54">
        <v>0.1</v>
      </c>
      <c r="I54">
        <v>6.5387999999999984</v>
      </c>
      <c r="J54" s="14">
        <v>36419</v>
      </c>
      <c r="K54">
        <v>5.2</v>
      </c>
      <c r="L54">
        <v>0.12</v>
      </c>
      <c r="M54">
        <v>11.340400000000001</v>
      </c>
      <c r="O54" t="str">
        <f t="shared" si="4"/>
        <v/>
      </c>
      <c r="Z54">
        <f t="shared" si="37"/>
        <v>2012</v>
      </c>
      <c r="AA54">
        <f t="shared" si="38"/>
        <v>21.216170472156382</v>
      </c>
      <c r="AB54">
        <f t="shared" si="38"/>
        <v>-13.03820095641505</v>
      </c>
      <c r="AC54">
        <f t="shared" si="38"/>
        <v>-2.7516238135579081</v>
      </c>
      <c r="AD54">
        <f t="shared" si="38"/>
        <v>-6.0112323849864797</v>
      </c>
      <c r="AE54">
        <f t="shared" si="38"/>
        <v>10.98442631537265</v>
      </c>
      <c r="AF54">
        <f t="shared" si="38"/>
        <v>-14.755550373643725</v>
      </c>
      <c r="AG54">
        <f t="shared" si="38"/>
        <v>43.261471054927711</v>
      </c>
      <c r="AH54">
        <f t="shared" si="38"/>
        <v>-14.639233230786584</v>
      </c>
      <c r="AI54">
        <f t="shared" si="38"/>
        <v>-21.022281289255268</v>
      </c>
    </row>
    <row r="55" spans="1:35" x14ac:dyDescent="0.35">
      <c r="A55">
        <v>1999</v>
      </c>
      <c r="B55" s="14">
        <v>36358</v>
      </c>
      <c r="C55">
        <v>6.5</v>
      </c>
      <c r="D55">
        <v>0</v>
      </c>
      <c r="E55">
        <v>-11.449499999999999</v>
      </c>
      <c r="F55" s="14">
        <v>36389</v>
      </c>
      <c r="G55">
        <v>6.9</v>
      </c>
      <c r="H55">
        <v>0</v>
      </c>
      <c r="I55">
        <v>-8.0947000000000013</v>
      </c>
      <c r="J55" s="14">
        <v>36420</v>
      </c>
      <c r="K55">
        <v>50</v>
      </c>
      <c r="L55">
        <v>3.4</v>
      </c>
      <c r="M55">
        <v>532.13</v>
      </c>
      <c r="O55" t="str">
        <f t="shared" si="4"/>
        <v/>
      </c>
      <c r="Z55">
        <f t="shared" si="37"/>
        <v>2013</v>
      </c>
      <c r="AA55">
        <f t="shared" si="38"/>
        <v>58.828584757870665</v>
      </c>
      <c r="AB55">
        <f t="shared" si="38"/>
        <v>21.361556186442094</v>
      </c>
      <c r="AC55">
        <f t="shared" si="38"/>
        <v>14.327784757870663</v>
      </c>
      <c r="AD55">
        <f t="shared" si="38"/>
        <v>274.92348475787065</v>
      </c>
      <c r="AE55">
        <f t="shared" si="38"/>
        <v>130.70635488680122</v>
      </c>
      <c r="AF55">
        <f t="shared" si="38"/>
        <v>202.92926819778486</v>
      </c>
      <c r="AG55">
        <f t="shared" si="38"/>
        <v>85.659611054927709</v>
      </c>
      <c r="AH55">
        <f t="shared" si="38"/>
        <v>14.875368197784846</v>
      </c>
      <c r="AI55">
        <f t="shared" si="38"/>
        <v>35.78173585360188</v>
      </c>
    </row>
    <row r="56" spans="1:35" x14ac:dyDescent="0.35">
      <c r="A56">
        <v>1999</v>
      </c>
      <c r="B56" s="14">
        <v>36359</v>
      </c>
      <c r="C56">
        <v>6.1</v>
      </c>
      <c r="D56">
        <v>0</v>
      </c>
      <c r="E56">
        <v>-12.0243</v>
      </c>
      <c r="F56" s="14">
        <v>36390</v>
      </c>
      <c r="G56">
        <v>6.3</v>
      </c>
      <c r="H56">
        <v>0</v>
      </c>
      <c r="I56">
        <v>-8.956900000000001</v>
      </c>
      <c r="J56" s="14">
        <v>36421</v>
      </c>
      <c r="K56">
        <v>63</v>
      </c>
      <c r="L56">
        <v>0.82</v>
      </c>
      <c r="M56">
        <v>191.804</v>
      </c>
      <c r="O56" t="str">
        <f t="shared" si="4"/>
        <v/>
      </c>
      <c r="Z56">
        <f t="shared" si="37"/>
        <v>2014</v>
      </c>
      <c r="AA56">
        <f t="shared" si="38"/>
        <v>170.40424904358497</v>
      </c>
      <c r="AB56">
        <f t="shared" si="38"/>
        <v>63.282906186442084</v>
      </c>
      <c r="AC56">
        <f t="shared" si="38"/>
        <v>161.85071332929925</v>
      </c>
      <c r="AD56">
        <f t="shared" si="38"/>
        <v>37.491213329299235</v>
      </c>
      <c r="AE56">
        <f t="shared" si="38"/>
        <v>7.5310977439440734</v>
      </c>
      <c r="AF56">
        <f t="shared" si="38"/>
        <v>7.5371253406419907</v>
      </c>
      <c r="AG56">
        <f t="shared" si="38"/>
        <v>28.467053912070558</v>
      </c>
      <c r="AH56">
        <f t="shared" si="38"/>
        <v>-4.216203230786582</v>
      </c>
      <c r="AI56">
        <f t="shared" si="38"/>
        <v>-9.2665927178266987</v>
      </c>
    </row>
    <row r="57" spans="1:35" x14ac:dyDescent="0.35">
      <c r="A57">
        <v>1999</v>
      </c>
      <c r="B57" s="14">
        <v>36360</v>
      </c>
      <c r="C57">
        <v>6</v>
      </c>
      <c r="D57">
        <v>0</v>
      </c>
      <c r="E57">
        <v>-12.167999999999999</v>
      </c>
      <c r="F57" s="14">
        <v>36391</v>
      </c>
      <c r="G57">
        <v>5.8</v>
      </c>
      <c r="H57">
        <v>0</v>
      </c>
      <c r="I57">
        <v>-9.6754000000000016</v>
      </c>
      <c r="J57" s="14">
        <v>36422</v>
      </c>
      <c r="K57">
        <v>58</v>
      </c>
      <c r="L57">
        <v>0</v>
      </c>
      <c r="M57">
        <v>70.516000000000005</v>
      </c>
      <c r="O57" t="str">
        <f t="shared" si="4"/>
        <v/>
      </c>
      <c r="Z57">
        <f t="shared" si="37"/>
        <v>2015</v>
      </c>
      <c r="AA57">
        <f t="shared" si="38"/>
        <v>18.740027615013521</v>
      </c>
      <c r="AB57">
        <f t="shared" si="38"/>
        <v>-8.0087009564150513</v>
      </c>
      <c r="AC57">
        <f t="shared" si="38"/>
        <v>-0.29197238498647948</v>
      </c>
      <c r="AD57">
        <f t="shared" si="38"/>
        <v>3.6505419007278062</v>
      </c>
      <c r="AE57">
        <f t="shared" si="38"/>
        <v>-11.569030827484498</v>
      </c>
      <c r="AF57">
        <f t="shared" si="38"/>
        <v>-6.6987603736437267</v>
      </c>
      <c r="AG57">
        <f t="shared" si="38"/>
        <v>18.58598248349913</v>
      </c>
      <c r="AH57">
        <f t="shared" si="38"/>
        <v>-9.3141175165008701</v>
      </c>
      <c r="AI57">
        <f t="shared" si="38"/>
        <v>19.28285013931616</v>
      </c>
    </row>
    <row r="58" spans="1:35" x14ac:dyDescent="0.35">
      <c r="A58">
        <v>1999</v>
      </c>
      <c r="B58" s="14">
        <v>36361</v>
      </c>
      <c r="C58">
        <v>5.8</v>
      </c>
      <c r="D58">
        <v>0</v>
      </c>
      <c r="E58">
        <v>-12.455399999999999</v>
      </c>
      <c r="F58" s="14">
        <v>36392</v>
      </c>
      <c r="G58">
        <v>5.3</v>
      </c>
      <c r="H58">
        <v>0</v>
      </c>
      <c r="I58">
        <v>-10.393900000000002</v>
      </c>
      <c r="J58" s="14">
        <v>36423</v>
      </c>
      <c r="K58">
        <v>46</v>
      </c>
      <c r="L58">
        <v>0</v>
      </c>
      <c r="M58">
        <v>53.272000000000006</v>
      </c>
      <c r="O58" t="str">
        <f t="shared" si="4"/>
        <v/>
      </c>
      <c r="Z58">
        <f t="shared" si="37"/>
        <v>2016</v>
      </c>
      <c r="AA58">
        <f t="shared" ref="AA58:AI60" si="39">IF(AA26&lt;&gt;"",(AA26-(AA$2+AA$3))/7,"")</f>
        <v>6.4048276150135184</v>
      </c>
      <c r="AB58">
        <f t="shared" si="39"/>
        <v>-1.9711923849864772</v>
      </c>
      <c r="AC58">
        <f t="shared" si="39"/>
        <v>-9.4049509564150497</v>
      </c>
      <c r="AD58">
        <f t="shared" si="39"/>
        <v>-12.431208099272196</v>
      </c>
      <c r="AE58">
        <f t="shared" si="39"/>
        <v>-22.52718225605593</v>
      </c>
      <c r="AF58">
        <f t="shared" si="39"/>
        <v>-23.548974659358009</v>
      </c>
      <c r="AG58">
        <f t="shared" si="39"/>
        <v>-6.6255060879294376</v>
      </c>
      <c r="AH58">
        <f t="shared" si="39"/>
        <v>-1.7461889450722967</v>
      </c>
      <c r="AI58">
        <f t="shared" si="39"/>
        <v>-27.290004146398125</v>
      </c>
    </row>
    <row r="59" spans="1:35" x14ac:dyDescent="0.35">
      <c r="A59">
        <v>1999</v>
      </c>
      <c r="B59" s="14">
        <v>36362</v>
      </c>
      <c r="C59">
        <v>6.3</v>
      </c>
      <c r="D59">
        <v>0</v>
      </c>
      <c r="E59">
        <v>-11.736899999999999</v>
      </c>
      <c r="F59" s="14">
        <v>36393</v>
      </c>
      <c r="G59">
        <v>4.9000000000000004</v>
      </c>
      <c r="H59">
        <v>0</v>
      </c>
      <c r="I59">
        <v>-10.968700000000002</v>
      </c>
      <c r="J59" s="14">
        <v>36424</v>
      </c>
      <c r="K59">
        <v>33</v>
      </c>
      <c r="L59">
        <v>0</v>
      </c>
      <c r="M59">
        <v>34.591000000000001</v>
      </c>
      <c r="O59" t="str">
        <f t="shared" si="4"/>
        <v/>
      </c>
      <c r="Z59">
        <f t="shared" si="37"/>
        <v>2017</v>
      </c>
      <c r="AA59">
        <f t="shared" si="39"/>
        <v>9.5460276150135304</v>
      </c>
      <c r="AB59">
        <f t="shared" si="39"/>
        <v>-9.4807466707007659</v>
      </c>
      <c r="AC59">
        <f t="shared" si="39"/>
        <v>-21.258009527843623</v>
      </c>
      <c r="AD59">
        <f t="shared" si="39"/>
        <v>-16.830830956415049</v>
      </c>
      <c r="AE59">
        <f t="shared" si="39"/>
        <v>-25.089147970341639</v>
      </c>
      <c r="AF59">
        <f t="shared" si="39"/>
        <v>-13.230938945072296</v>
      </c>
      <c r="AG59">
        <f t="shared" si="39"/>
        <v>-22.810287516500868</v>
      </c>
      <c r="AH59">
        <f t="shared" si="39"/>
        <v>-5.5333818022151551</v>
      </c>
      <c r="AI59">
        <f t="shared" si="39"/>
        <v>-26.364165574969554</v>
      </c>
    </row>
    <row r="60" spans="1:35" x14ac:dyDescent="0.35">
      <c r="A60">
        <v>1999</v>
      </c>
      <c r="B60" s="14">
        <v>36363</v>
      </c>
      <c r="C60">
        <v>4.2</v>
      </c>
      <c r="D60">
        <v>0</v>
      </c>
      <c r="E60">
        <v>-14.7546</v>
      </c>
      <c r="F60" s="14">
        <v>36394</v>
      </c>
      <c r="G60">
        <v>5</v>
      </c>
      <c r="H60">
        <v>0</v>
      </c>
      <c r="I60">
        <v>-10.825000000000001</v>
      </c>
      <c r="J60" s="14">
        <v>36425</v>
      </c>
      <c r="K60">
        <v>82</v>
      </c>
      <c r="L60">
        <v>1.6</v>
      </c>
      <c r="M60">
        <v>327.64400000000001</v>
      </c>
      <c r="O60" t="str">
        <f t="shared" si="4"/>
        <v/>
      </c>
      <c r="Z60">
        <f t="shared" si="37"/>
        <v>2018</v>
      </c>
      <c r="AA60">
        <f>IF(AA28&lt;&gt;"",(AA28-(AA$2+AA$3))/7,"")</f>
        <v>36.490784757870678</v>
      </c>
      <c r="AB60">
        <f t="shared" si="39"/>
        <v>-11.757218099272192</v>
      </c>
      <c r="AC60">
        <f t="shared" si="39"/>
        <v>-20.395640956415054</v>
      </c>
      <c r="AD60">
        <f t="shared" si="39"/>
        <v>-7.5518952421293379</v>
      </c>
      <c r="AE60">
        <f t="shared" si="39"/>
        <v>-19.210443684627357</v>
      </c>
      <c r="AF60">
        <f t="shared" si="39"/>
        <v>-10.006246087929441</v>
      </c>
      <c r="AG60">
        <f t="shared" si="39"/>
        <v>2.3372853406419876</v>
      </c>
      <c r="AH60">
        <f t="shared" si="39"/>
        <v>-8.1542275165008675</v>
      </c>
      <c r="AI60">
        <f t="shared" si="39"/>
        <v>-22.104828432112413</v>
      </c>
    </row>
    <row r="61" spans="1:35" x14ac:dyDescent="0.35">
      <c r="A61">
        <v>1999</v>
      </c>
      <c r="B61" s="14">
        <v>36364</v>
      </c>
      <c r="C61">
        <v>4.8</v>
      </c>
      <c r="D61">
        <v>0</v>
      </c>
      <c r="E61">
        <v>-13.892399999999999</v>
      </c>
      <c r="F61" s="14">
        <v>36395</v>
      </c>
      <c r="G61">
        <v>4.8</v>
      </c>
      <c r="H61">
        <v>0</v>
      </c>
      <c r="I61">
        <v>-11.112400000000001</v>
      </c>
      <c r="J61" s="14">
        <v>36426</v>
      </c>
      <c r="K61">
        <v>192</v>
      </c>
      <c r="L61">
        <v>0.41</v>
      </c>
      <c r="M61">
        <v>320.12549999999999</v>
      </c>
      <c r="O61" t="str">
        <f t="shared" si="4"/>
        <v/>
      </c>
      <c r="Z61">
        <f t="shared" si="37"/>
        <v>2019</v>
      </c>
      <c r="AA61">
        <f t="shared" ref="AA61:AI65" si="40">IF(AA29&lt;&gt;"",(AA29-(AA$2+AA$3))/7,"")</f>
        <v>105.01108475787066</v>
      </c>
      <c r="AB61">
        <f t="shared" si="40"/>
        <v>49.272884757870663</v>
      </c>
      <c r="AC61">
        <f t="shared" si="40"/>
        <v>32.061756186442089</v>
      </c>
      <c r="AD61">
        <f t="shared" si="40"/>
        <v>8.7111419007278084</v>
      </c>
      <c r="AE61">
        <f t="shared" si="40"/>
        <v>-11.856430827484498</v>
      </c>
      <c r="AF61">
        <f t="shared" si="40"/>
        <v>75.149973912070564</v>
      </c>
      <c r="AG61">
        <f t="shared" si="40"/>
        <v>-13.108143230786583</v>
      </c>
      <c r="AH61">
        <f t="shared" si="40"/>
        <v>26.351296769213409</v>
      </c>
      <c r="AI61">
        <f t="shared" si="40"/>
        <v>29.478815853601873</v>
      </c>
    </row>
    <row r="62" spans="1:35" x14ac:dyDescent="0.35">
      <c r="A62">
        <v>1999</v>
      </c>
      <c r="B62" s="14">
        <v>36365</v>
      </c>
      <c r="C62">
        <v>4.5999999999999996</v>
      </c>
      <c r="D62">
        <v>0</v>
      </c>
      <c r="E62">
        <v>-14.1798</v>
      </c>
      <c r="F62" s="14">
        <v>36396</v>
      </c>
      <c r="G62">
        <v>4.7</v>
      </c>
      <c r="H62">
        <v>0</v>
      </c>
      <c r="I62">
        <v>-11.2561</v>
      </c>
      <c r="J62" s="14">
        <v>36427</v>
      </c>
      <c r="K62">
        <v>202</v>
      </c>
      <c r="L62">
        <v>0</v>
      </c>
      <c r="M62">
        <v>277.44400000000002</v>
      </c>
      <c r="O62" t="str">
        <f t="shared" si="4"/>
        <v/>
      </c>
      <c r="Z62">
        <f t="shared" si="37"/>
        <v>2020</v>
      </c>
      <c r="AA62">
        <f t="shared" si="40"/>
        <v>-3.7880009564150492</v>
      </c>
      <c r="AB62">
        <f t="shared" si="40"/>
        <v>-3.2405580992721923</v>
      </c>
      <c r="AC62">
        <f t="shared" si="40"/>
        <v>-16.906808099272194</v>
      </c>
      <c r="AD62">
        <f t="shared" si="40"/>
        <v>0.97192618644209006</v>
      </c>
      <c r="AE62">
        <f t="shared" si="40"/>
        <v>-15.459532256055926</v>
      </c>
      <c r="AF62">
        <f t="shared" si="40"/>
        <v>-0.96679894507229847</v>
      </c>
      <c r="AG62">
        <f t="shared" si="40"/>
        <v>-16.850834659358011</v>
      </c>
      <c r="AH62">
        <f t="shared" si="40"/>
        <v>-8.9250603736437277</v>
      </c>
      <c r="AI62">
        <f t="shared" si="40"/>
        <v>5.8661401393161627</v>
      </c>
    </row>
    <row r="63" spans="1:35" x14ac:dyDescent="0.35">
      <c r="A63">
        <v>1999</v>
      </c>
      <c r="B63" s="14">
        <v>36366</v>
      </c>
      <c r="C63">
        <v>4.7</v>
      </c>
      <c r="D63">
        <v>0</v>
      </c>
      <c r="E63">
        <v>-14.036099999999998</v>
      </c>
      <c r="F63" s="14">
        <v>36397</v>
      </c>
      <c r="G63">
        <v>4.3</v>
      </c>
      <c r="H63">
        <v>0</v>
      </c>
      <c r="I63">
        <v>-11.830900000000002</v>
      </c>
      <c r="J63" s="14">
        <v>36428</v>
      </c>
      <c r="K63">
        <v>135</v>
      </c>
      <c r="L63">
        <v>0.1</v>
      </c>
      <c r="M63">
        <v>195.07999999999998</v>
      </c>
      <c r="O63" t="str">
        <f t="shared" si="4"/>
        <v/>
      </c>
      <c r="Z63">
        <f t="shared" si="37"/>
        <v>2021</v>
      </c>
      <c r="AA63">
        <f t="shared" si="40"/>
        <v>23.003564757870663</v>
      </c>
      <c r="AB63">
        <f t="shared" si="40"/>
        <v>115.73909904358496</v>
      </c>
      <c r="AC63">
        <f t="shared" si="40"/>
        <v>18.353113329299237</v>
      </c>
      <c r="AD63">
        <f t="shared" si="40"/>
        <v>-5.540112384986478</v>
      </c>
      <c r="AE63">
        <f t="shared" si="40"/>
        <v>-5.2006751131987832</v>
      </c>
      <c r="AF63">
        <f t="shared" si="40"/>
        <v>21.495568197784845</v>
      </c>
      <c r="AG63">
        <f t="shared" si="40"/>
        <v>444.52564391207062</v>
      </c>
      <c r="AH63">
        <f t="shared" si="40"/>
        <v>5.5113524834991301</v>
      </c>
      <c r="AI63">
        <f t="shared" si="40"/>
        <v>-22.453814146398127</v>
      </c>
    </row>
    <row r="64" spans="1:35" x14ac:dyDescent="0.35">
      <c r="A64">
        <v>1999</v>
      </c>
      <c r="B64" s="14">
        <v>36367</v>
      </c>
      <c r="C64">
        <v>5</v>
      </c>
      <c r="D64">
        <v>0</v>
      </c>
      <c r="E64">
        <v>-13.604999999999999</v>
      </c>
      <c r="F64" s="14">
        <v>36398</v>
      </c>
      <c r="G64">
        <v>4.0999999999999996</v>
      </c>
      <c r="H64">
        <v>0</v>
      </c>
      <c r="I64">
        <v>-12.118300000000001</v>
      </c>
      <c r="J64" s="14">
        <v>36429</v>
      </c>
      <c r="K64">
        <v>92</v>
      </c>
      <c r="L64">
        <v>0.02</v>
      </c>
      <c r="M64">
        <v>122.15700000000001</v>
      </c>
      <c r="O64" t="str">
        <f t="shared" si="4"/>
        <v/>
      </c>
      <c r="Z64">
        <f t="shared" si="37"/>
        <v>2022</v>
      </c>
      <c r="AA64">
        <f t="shared" si="40"/>
        <v>8.1302690435849492</v>
      </c>
      <c r="AB64">
        <f t="shared" si="40"/>
        <v>-15.642239527843619</v>
      </c>
      <c r="AC64">
        <f t="shared" si="40"/>
        <v>48.273323329299231</v>
      </c>
      <c r="AD64">
        <f t="shared" si="40"/>
        <v>-13.733428099272194</v>
      </c>
      <c r="AE64">
        <f t="shared" si="40"/>
        <v>-17.60270654177021</v>
      </c>
      <c r="AF64">
        <f t="shared" si="40"/>
        <v>-22.769238945072296</v>
      </c>
      <c r="AG64">
        <f t="shared" si="40"/>
        <v>24.168815340641988</v>
      </c>
      <c r="AH64">
        <f t="shared" si="40"/>
        <v>-4.1336960879294411</v>
      </c>
      <c r="AI64">
        <f t="shared" si="40"/>
        <v>-2.4055641463981283</v>
      </c>
    </row>
    <row r="65" spans="1:35" x14ac:dyDescent="0.35">
      <c r="A65">
        <v>1999</v>
      </c>
      <c r="B65" s="14">
        <v>36368</v>
      </c>
      <c r="C65">
        <v>6.4</v>
      </c>
      <c r="D65">
        <v>0</v>
      </c>
      <c r="E65">
        <v>-11.593199999999998</v>
      </c>
      <c r="F65" s="14">
        <v>36399</v>
      </c>
      <c r="G65">
        <v>4.0999999999999996</v>
      </c>
      <c r="H65">
        <v>0</v>
      </c>
      <c r="I65">
        <v>-12.118300000000001</v>
      </c>
      <c r="J65" s="14">
        <v>36430</v>
      </c>
      <c r="K65">
        <v>67</v>
      </c>
      <c r="L65">
        <v>0</v>
      </c>
      <c r="M65">
        <v>83.449000000000012</v>
      </c>
      <c r="O65" t="str">
        <f t="shared" si="4"/>
        <v/>
      </c>
      <c r="Z65">
        <f t="shared" si="37"/>
        <v>2023</v>
      </c>
      <c r="AA65">
        <f t="shared" si="40"/>
        <v>171.83887047215643</v>
      </c>
      <c r="AB65">
        <f t="shared" si="40"/>
        <v>44.581427615013524</v>
      </c>
      <c r="AC65">
        <f t="shared" si="40"/>
        <v>179.96757047215644</v>
      </c>
      <c r="AD65">
        <f t="shared" si="40"/>
        <v>26.516613329299236</v>
      </c>
      <c r="AE65">
        <f t="shared" si="40"/>
        <v>9.8546120296583588</v>
      </c>
      <c r="AF65">
        <f t="shared" si="40"/>
        <v>54.687639626356273</v>
      </c>
      <c r="AG65">
        <f t="shared" si="40"/>
        <v>40.671639626356281</v>
      </c>
      <c r="AH65">
        <f t="shared" si="40"/>
        <v>23.074539626356277</v>
      </c>
      <c r="AI65">
        <f t="shared" si="40"/>
        <v>58.675950139316164</v>
      </c>
    </row>
    <row r="66" spans="1:35" x14ac:dyDescent="0.35">
      <c r="A66">
        <v>1999</v>
      </c>
      <c r="B66" s="14">
        <v>36369</v>
      </c>
      <c r="C66">
        <v>7.2</v>
      </c>
      <c r="D66">
        <v>0.02</v>
      </c>
      <c r="E66">
        <v>-7.6605999999999987</v>
      </c>
      <c r="F66" s="14">
        <v>36400</v>
      </c>
      <c r="G66">
        <v>4.0999999999999996</v>
      </c>
      <c r="H66">
        <v>0</v>
      </c>
      <c r="I66">
        <v>-12.118300000000001</v>
      </c>
      <c r="J66" s="14">
        <v>36431</v>
      </c>
      <c r="K66">
        <v>53</v>
      </c>
      <c r="L66">
        <v>0</v>
      </c>
      <c r="M66">
        <v>63.331000000000003</v>
      </c>
      <c r="O66" t="str">
        <f t="shared" si="4"/>
        <v/>
      </c>
    </row>
    <row r="67" spans="1:35" x14ac:dyDescent="0.35">
      <c r="A67">
        <v>1999</v>
      </c>
      <c r="B67" s="14">
        <v>36370</v>
      </c>
      <c r="C67">
        <v>6.5</v>
      </c>
      <c r="D67">
        <v>0</v>
      </c>
      <c r="E67">
        <v>-11.449499999999999</v>
      </c>
      <c r="F67" s="14">
        <v>36401</v>
      </c>
      <c r="G67">
        <v>3.9</v>
      </c>
      <c r="H67">
        <v>0</v>
      </c>
      <c r="I67">
        <v>-12.405700000000001</v>
      </c>
      <c r="J67" s="14">
        <v>36432</v>
      </c>
      <c r="K67">
        <v>43</v>
      </c>
      <c r="L67">
        <v>0</v>
      </c>
      <c r="M67">
        <v>48.961000000000006</v>
      </c>
      <c r="O67" t="str">
        <f t="shared" si="4"/>
        <v/>
      </c>
      <c r="Z67" t="s">
        <v>133</v>
      </c>
      <c r="AA67">
        <f>AVERAGE(AA41:AA65)</f>
        <v>33.253267157870667</v>
      </c>
      <c r="AB67">
        <f t="shared" ref="AB67:AE67" si="41">AVERAGE(AB41:AB65)</f>
        <v>13.049528072156377</v>
      </c>
      <c r="AC67">
        <f t="shared" si="41"/>
        <v>15.446952986442097</v>
      </c>
      <c r="AD67">
        <f t="shared" si="41"/>
        <v>18.02409150072781</v>
      </c>
      <c r="AE67">
        <f t="shared" si="41"/>
        <v>6.670982143944074</v>
      </c>
      <c r="AF67">
        <f>AVERAGE(AF40:AF65)</f>
        <v>12.756783307674954</v>
      </c>
      <c r="AG67">
        <f t="shared" ref="AG67:AI67" si="42">AVERAGE(AG40:AG65)</f>
        <v>24.20923275822441</v>
      </c>
      <c r="AH67">
        <f t="shared" si="42"/>
        <v>3.3821592966859444</v>
      </c>
      <c r="AI67">
        <f t="shared" si="42"/>
        <v>5.1477001393161572</v>
      </c>
    </row>
    <row r="68" spans="1:35" x14ac:dyDescent="0.35">
      <c r="A68">
        <v>1999</v>
      </c>
      <c r="B68" s="14">
        <v>36371</v>
      </c>
      <c r="C68">
        <v>6</v>
      </c>
      <c r="D68">
        <v>0</v>
      </c>
      <c r="E68">
        <v>-12.167999999999999</v>
      </c>
      <c r="F68" s="14">
        <v>36402</v>
      </c>
      <c r="G68">
        <v>3.8</v>
      </c>
      <c r="H68">
        <v>0</v>
      </c>
      <c r="I68">
        <v>-12.549400000000002</v>
      </c>
      <c r="J68" s="14">
        <v>36433</v>
      </c>
      <c r="K68">
        <v>35</v>
      </c>
      <c r="L68">
        <v>0</v>
      </c>
      <c r="M68">
        <v>37.465000000000003</v>
      </c>
      <c r="O68" t="str">
        <f t="shared" si="4"/>
        <v/>
      </c>
    </row>
    <row r="69" spans="1:35" x14ac:dyDescent="0.35">
      <c r="A69">
        <v>1999</v>
      </c>
      <c r="B69" s="14">
        <v>36372</v>
      </c>
      <c r="C69">
        <v>5.4</v>
      </c>
      <c r="D69">
        <v>0</v>
      </c>
      <c r="E69">
        <v>-13.030199999999997</v>
      </c>
      <c r="F69" s="14">
        <v>36403</v>
      </c>
      <c r="G69">
        <v>3.8</v>
      </c>
      <c r="H69">
        <v>0</v>
      </c>
      <c r="I69">
        <v>-12.549400000000002</v>
      </c>
      <c r="M69" t="s">
        <v>87</v>
      </c>
      <c r="O69" t="str">
        <f t="shared" si="4"/>
        <v/>
      </c>
    </row>
    <row r="70" spans="1:35" x14ac:dyDescent="0.35">
      <c r="A70">
        <v>2000</v>
      </c>
      <c r="B70" s="14">
        <v>36708</v>
      </c>
      <c r="C70">
        <v>17</v>
      </c>
      <c r="D70">
        <v>0.68</v>
      </c>
      <c r="E70">
        <v>98.261000000000024</v>
      </c>
      <c r="F70" s="14">
        <v>36739</v>
      </c>
      <c r="G70">
        <v>9.4</v>
      </c>
      <c r="H70">
        <v>0</v>
      </c>
      <c r="I70">
        <v>-4.5022000000000002</v>
      </c>
      <c r="J70" s="14">
        <v>36770</v>
      </c>
      <c r="K70">
        <v>5.5</v>
      </c>
      <c r="L70">
        <v>0</v>
      </c>
      <c r="M70">
        <v>-4.9264999999999999</v>
      </c>
      <c r="O70">
        <f t="shared" si="4"/>
        <v>2000</v>
      </c>
      <c r="P70">
        <f t="shared" ref="P70:P133" si="43">IF(AND($O70&lt;&gt;"",$E70&lt;&gt;""),SUM(E70:E76),"")</f>
        <v>156.983</v>
      </c>
      <c r="Q70">
        <f t="shared" ref="Q70:Q133" si="44">IF(AND($O70&lt;&gt;"",$E77&lt;&gt;""),SUM(E77:E83),"")</f>
        <v>90.100000000000009</v>
      </c>
      <c r="R70">
        <f t="shared" ref="R70:R133" si="45">IF(AND($O70&lt;&gt;"",$E84&lt;&gt;""),SUM(E84:E90),"")</f>
        <v>314.4615</v>
      </c>
      <c r="S70">
        <f t="shared" ref="S70:S133" si="46">IF(AND($O70&lt;&gt;"",$E91&lt;&gt;""),SUM(E91:E97),"")</f>
        <v>46.072500000000005</v>
      </c>
      <c r="T70">
        <f t="shared" ref="T70:T133" si="47">IF(AND($O70&lt;&gt;"",$E98&lt;&gt;""),SUM(E98:E100)+SUM(I70:I73),"")</f>
        <v>-18.899099999999997</v>
      </c>
      <c r="U70">
        <f t="shared" ref="U70:U133" si="48">IF(AND($O70&lt;&gt;"",$I74&lt;&gt;""),SUM(I74:I80),"")</f>
        <v>34.572499999999991</v>
      </c>
      <c r="V70">
        <f t="shared" ref="V70:V133" si="49">IF(AND($O70&lt;&gt;"",$I81&lt;&gt;""),SUM(I81:I87),"")</f>
        <v>25.785199999999989</v>
      </c>
      <c r="W70">
        <f t="shared" ref="W70:W133" si="50">IF(AND($O70&lt;&gt;"",$I88&lt;&gt;""),SUM(I88:I94),"")</f>
        <v>58.108199999999982</v>
      </c>
      <c r="X70">
        <f t="shared" ref="X70:X133" si="51">IF(AND($O70&lt;&gt;"",$I95&lt;&gt;""),SUM(I95:I100)+M70,"")</f>
        <v>-52.345100000000002</v>
      </c>
    </row>
    <row r="71" spans="1:35" x14ac:dyDescent="0.35">
      <c r="A71">
        <v>2000</v>
      </c>
      <c r="B71" s="14">
        <v>36709</v>
      </c>
      <c r="C71">
        <v>15</v>
      </c>
      <c r="D71">
        <v>0</v>
      </c>
      <c r="E71">
        <v>0.76500000000000057</v>
      </c>
      <c r="F71" s="14">
        <v>36740</v>
      </c>
      <c r="G71">
        <v>9.8000000000000007</v>
      </c>
      <c r="H71">
        <v>7.0000000000000007E-2</v>
      </c>
      <c r="I71">
        <v>5.8131000000000004</v>
      </c>
      <c r="J71" s="14">
        <v>36771</v>
      </c>
      <c r="K71">
        <v>7.8</v>
      </c>
      <c r="L71">
        <v>0</v>
      </c>
      <c r="M71">
        <v>-1.6213999999999995</v>
      </c>
      <c r="O71" t="str">
        <f t="shared" si="4"/>
        <v/>
      </c>
      <c r="P71" t="str">
        <f t="shared" si="43"/>
        <v/>
      </c>
      <c r="Q71" t="str">
        <f t="shared" si="44"/>
        <v/>
      </c>
      <c r="R71" t="str">
        <f t="shared" si="45"/>
        <v/>
      </c>
      <c r="S71" t="str">
        <f t="shared" si="46"/>
        <v/>
      </c>
      <c r="T71" t="str">
        <f t="shared" si="47"/>
        <v/>
      </c>
      <c r="U71" t="str">
        <f t="shared" si="48"/>
        <v/>
      </c>
      <c r="V71" t="str">
        <f t="shared" si="49"/>
        <v/>
      </c>
      <c r="W71" t="str">
        <f t="shared" si="50"/>
        <v/>
      </c>
      <c r="X71" t="str">
        <f t="shared" si="51"/>
        <v/>
      </c>
    </row>
    <row r="72" spans="1:35" x14ac:dyDescent="0.35">
      <c r="A72">
        <v>2000</v>
      </c>
      <c r="B72" s="14">
        <v>36710</v>
      </c>
      <c r="C72">
        <v>14</v>
      </c>
      <c r="D72">
        <v>0</v>
      </c>
      <c r="E72">
        <v>-0.67199999999999704</v>
      </c>
      <c r="F72" s="14">
        <v>36741</v>
      </c>
      <c r="G72">
        <v>9.4</v>
      </c>
      <c r="H72">
        <v>0.03</v>
      </c>
      <c r="I72">
        <v>-0.3277000000000001</v>
      </c>
      <c r="J72" s="14">
        <v>36772</v>
      </c>
      <c r="K72">
        <v>10</v>
      </c>
      <c r="L72">
        <v>0.17</v>
      </c>
      <c r="M72">
        <v>25.195500000000003</v>
      </c>
      <c r="O72" t="str">
        <f t="shared" si="4"/>
        <v/>
      </c>
      <c r="P72" t="str">
        <f t="shared" si="43"/>
        <v/>
      </c>
      <c r="Q72" t="str">
        <f t="shared" si="44"/>
        <v/>
      </c>
      <c r="R72" t="str">
        <f t="shared" si="45"/>
        <v/>
      </c>
      <c r="S72" t="str">
        <f t="shared" si="46"/>
        <v/>
      </c>
      <c r="T72" t="str">
        <f t="shared" si="47"/>
        <v/>
      </c>
      <c r="U72" t="str">
        <f t="shared" si="48"/>
        <v/>
      </c>
      <c r="V72" t="str">
        <f t="shared" si="49"/>
        <v/>
      </c>
      <c r="W72" t="str">
        <f t="shared" si="50"/>
        <v/>
      </c>
      <c r="X72" t="str">
        <f t="shared" si="51"/>
        <v/>
      </c>
    </row>
    <row r="73" spans="1:35" x14ac:dyDescent="0.35">
      <c r="A73">
        <v>2000</v>
      </c>
      <c r="B73" s="14">
        <v>36711</v>
      </c>
      <c r="C73">
        <v>15</v>
      </c>
      <c r="D73">
        <v>0</v>
      </c>
      <c r="E73">
        <v>0.76500000000000057</v>
      </c>
      <c r="F73" s="14">
        <v>36742</v>
      </c>
      <c r="G73">
        <v>9.1</v>
      </c>
      <c r="H73">
        <v>0</v>
      </c>
      <c r="I73">
        <v>-4.9333000000000009</v>
      </c>
      <c r="J73" s="14">
        <v>36773</v>
      </c>
      <c r="K73">
        <v>9.8000000000000007</v>
      </c>
      <c r="L73">
        <v>0.52</v>
      </c>
      <c r="M73">
        <v>73.610600000000005</v>
      </c>
      <c r="O73" t="str">
        <f t="shared" ref="O73:O136" si="52">IF(A73&lt;&gt;A72,A73,"")</f>
        <v/>
      </c>
      <c r="P73" t="str">
        <f t="shared" si="43"/>
        <v/>
      </c>
      <c r="Q73" t="str">
        <f t="shared" si="44"/>
        <v/>
      </c>
      <c r="R73" t="str">
        <f t="shared" si="45"/>
        <v/>
      </c>
      <c r="S73" t="str">
        <f t="shared" si="46"/>
        <v/>
      </c>
      <c r="T73" t="str">
        <f t="shared" si="47"/>
        <v/>
      </c>
      <c r="U73" t="str">
        <f t="shared" si="48"/>
        <v/>
      </c>
      <c r="V73" t="str">
        <f t="shared" si="49"/>
        <v/>
      </c>
      <c r="W73" t="str">
        <f t="shared" si="50"/>
        <v/>
      </c>
      <c r="X73" t="str">
        <f t="shared" si="51"/>
        <v/>
      </c>
    </row>
    <row r="74" spans="1:35" x14ac:dyDescent="0.35">
      <c r="A74">
        <v>2000</v>
      </c>
      <c r="B74" s="14">
        <v>36712</v>
      </c>
      <c r="C74">
        <v>16</v>
      </c>
      <c r="D74">
        <v>0.42</v>
      </c>
      <c r="E74">
        <v>60.644999999999996</v>
      </c>
      <c r="F74" s="14">
        <v>36743</v>
      </c>
      <c r="G74">
        <v>8.6</v>
      </c>
      <c r="H74">
        <v>0</v>
      </c>
      <c r="I74">
        <v>-5.6518000000000015</v>
      </c>
      <c r="J74" s="14">
        <v>36774</v>
      </c>
      <c r="K74">
        <v>9.5</v>
      </c>
      <c r="L74">
        <v>0.06</v>
      </c>
      <c r="M74">
        <v>9.1705000000000005</v>
      </c>
      <c r="O74" t="str">
        <f t="shared" si="52"/>
        <v/>
      </c>
      <c r="P74" t="str">
        <f t="shared" si="43"/>
        <v/>
      </c>
      <c r="Q74" t="str">
        <f t="shared" si="44"/>
        <v/>
      </c>
      <c r="R74" t="str">
        <f t="shared" si="45"/>
        <v/>
      </c>
      <c r="S74" t="str">
        <f t="shared" si="46"/>
        <v/>
      </c>
      <c r="T74" t="str">
        <f t="shared" si="47"/>
        <v/>
      </c>
      <c r="U74" t="str">
        <f t="shared" si="48"/>
        <v/>
      </c>
      <c r="V74" t="str">
        <f t="shared" si="49"/>
        <v/>
      </c>
      <c r="W74" t="str">
        <f t="shared" si="50"/>
        <v/>
      </c>
      <c r="X74" t="str">
        <f t="shared" si="51"/>
        <v/>
      </c>
    </row>
    <row r="75" spans="1:35" x14ac:dyDescent="0.35">
      <c r="A75">
        <v>2000</v>
      </c>
      <c r="B75" s="14">
        <v>36713</v>
      </c>
      <c r="C75">
        <v>14</v>
      </c>
      <c r="D75">
        <v>0</v>
      </c>
      <c r="E75">
        <v>-0.67199999999999704</v>
      </c>
      <c r="F75" s="14">
        <v>36744</v>
      </c>
      <c r="G75">
        <v>8.1999999999999993</v>
      </c>
      <c r="H75">
        <v>0</v>
      </c>
      <c r="I75">
        <v>-6.2266000000000012</v>
      </c>
      <c r="J75" s="14">
        <v>36775</v>
      </c>
      <c r="K75">
        <v>8.3000000000000007</v>
      </c>
      <c r="L75">
        <v>0</v>
      </c>
      <c r="M75">
        <v>-0.90289999999999893</v>
      </c>
      <c r="O75" t="str">
        <f t="shared" si="52"/>
        <v/>
      </c>
      <c r="P75" t="str">
        <f t="shared" si="43"/>
        <v/>
      </c>
      <c r="Q75" t="str">
        <f t="shared" si="44"/>
        <v/>
      </c>
      <c r="R75" t="str">
        <f t="shared" si="45"/>
        <v/>
      </c>
      <c r="S75" t="str">
        <f t="shared" si="46"/>
        <v/>
      </c>
      <c r="T75" t="str">
        <f t="shared" si="47"/>
        <v/>
      </c>
      <c r="U75" t="str">
        <f t="shared" si="48"/>
        <v/>
      </c>
      <c r="V75" t="str">
        <f t="shared" si="49"/>
        <v/>
      </c>
      <c r="W75" t="str">
        <f t="shared" si="50"/>
        <v/>
      </c>
      <c r="X75" t="str">
        <f t="shared" si="51"/>
        <v/>
      </c>
    </row>
    <row r="76" spans="1:35" x14ac:dyDescent="0.35">
      <c r="A76">
        <v>2000</v>
      </c>
      <c r="B76" s="14">
        <v>36714</v>
      </c>
      <c r="C76">
        <v>13</v>
      </c>
      <c r="D76">
        <v>0</v>
      </c>
      <c r="E76">
        <v>-2.1089999999999982</v>
      </c>
      <c r="F76" s="14">
        <v>36745</v>
      </c>
      <c r="G76">
        <v>8.1999999999999993</v>
      </c>
      <c r="H76">
        <v>0</v>
      </c>
      <c r="I76">
        <v>-6.2266000000000012</v>
      </c>
      <c r="J76" s="14">
        <v>36776</v>
      </c>
      <c r="K76">
        <v>7.6</v>
      </c>
      <c r="L76">
        <v>0</v>
      </c>
      <c r="M76">
        <v>-1.9087999999999994</v>
      </c>
      <c r="O76" t="str">
        <f t="shared" si="52"/>
        <v/>
      </c>
      <c r="P76" t="str">
        <f t="shared" si="43"/>
        <v/>
      </c>
      <c r="Q76" t="str">
        <f t="shared" si="44"/>
        <v/>
      </c>
      <c r="R76" t="str">
        <f t="shared" si="45"/>
        <v/>
      </c>
      <c r="S76" t="str">
        <f t="shared" si="46"/>
        <v/>
      </c>
      <c r="T76" t="str">
        <f t="shared" si="47"/>
        <v/>
      </c>
      <c r="U76" t="str">
        <f t="shared" si="48"/>
        <v/>
      </c>
      <c r="V76" t="str">
        <f t="shared" si="49"/>
        <v/>
      </c>
      <c r="W76" t="str">
        <f t="shared" si="50"/>
        <v/>
      </c>
      <c r="X76" t="str">
        <f t="shared" si="51"/>
        <v/>
      </c>
    </row>
    <row r="77" spans="1:35" x14ac:dyDescent="0.35">
      <c r="A77">
        <v>2000</v>
      </c>
      <c r="B77" s="14">
        <v>36715</v>
      </c>
      <c r="C77">
        <v>13</v>
      </c>
      <c r="D77">
        <v>0</v>
      </c>
      <c r="E77">
        <v>-2.1089999999999982</v>
      </c>
      <c r="F77" s="14">
        <v>36746</v>
      </c>
      <c r="G77">
        <v>8.6999999999999993</v>
      </c>
      <c r="H77">
        <v>0.26</v>
      </c>
      <c r="I77">
        <v>30.6709</v>
      </c>
      <c r="J77" s="14">
        <v>36777</v>
      </c>
      <c r="K77">
        <v>7</v>
      </c>
      <c r="L77">
        <v>0</v>
      </c>
      <c r="M77">
        <v>-2.770999999999999</v>
      </c>
      <c r="O77" t="str">
        <f t="shared" si="52"/>
        <v/>
      </c>
      <c r="P77" t="str">
        <f t="shared" si="43"/>
        <v/>
      </c>
      <c r="Q77" t="str">
        <f t="shared" si="44"/>
        <v/>
      </c>
      <c r="R77" t="str">
        <f t="shared" si="45"/>
        <v/>
      </c>
      <c r="S77" t="str">
        <f t="shared" si="46"/>
        <v/>
      </c>
      <c r="T77" t="str">
        <f t="shared" si="47"/>
        <v/>
      </c>
      <c r="U77" t="str">
        <f t="shared" si="48"/>
        <v/>
      </c>
      <c r="V77" t="str">
        <f t="shared" si="49"/>
        <v/>
      </c>
      <c r="W77" t="str">
        <f t="shared" si="50"/>
        <v/>
      </c>
      <c r="X77" t="str">
        <f t="shared" si="51"/>
        <v/>
      </c>
    </row>
    <row r="78" spans="1:35" x14ac:dyDescent="0.35">
      <c r="A78">
        <v>2000</v>
      </c>
      <c r="B78" s="14">
        <v>36716</v>
      </c>
      <c r="C78">
        <v>13</v>
      </c>
      <c r="D78">
        <v>0</v>
      </c>
      <c r="E78">
        <v>-2.1089999999999982</v>
      </c>
      <c r="F78" s="14">
        <v>36747</v>
      </c>
      <c r="G78">
        <v>8.4</v>
      </c>
      <c r="H78">
        <v>0</v>
      </c>
      <c r="I78">
        <v>-5.9392000000000014</v>
      </c>
      <c r="J78" s="14">
        <v>36778</v>
      </c>
      <c r="K78">
        <v>6.3</v>
      </c>
      <c r="L78">
        <v>0</v>
      </c>
      <c r="M78">
        <v>-3.7768999999999995</v>
      </c>
      <c r="O78" t="str">
        <f t="shared" si="52"/>
        <v/>
      </c>
      <c r="P78" t="str">
        <f t="shared" si="43"/>
        <v/>
      </c>
      <c r="Q78" t="str">
        <f t="shared" si="44"/>
        <v/>
      </c>
      <c r="R78" t="str">
        <f t="shared" si="45"/>
        <v/>
      </c>
      <c r="S78" t="str">
        <f t="shared" si="46"/>
        <v/>
      </c>
      <c r="T78" t="str">
        <f t="shared" si="47"/>
        <v/>
      </c>
      <c r="U78" t="str">
        <f t="shared" si="48"/>
        <v/>
      </c>
      <c r="V78" t="str">
        <f t="shared" si="49"/>
        <v/>
      </c>
      <c r="W78" t="str">
        <f t="shared" si="50"/>
        <v/>
      </c>
      <c r="X78" t="str">
        <f t="shared" si="51"/>
        <v/>
      </c>
    </row>
    <row r="79" spans="1:35" x14ac:dyDescent="0.35">
      <c r="A79">
        <v>2000</v>
      </c>
      <c r="B79" s="14">
        <v>36717</v>
      </c>
      <c r="C79">
        <v>15</v>
      </c>
      <c r="D79">
        <v>0.46</v>
      </c>
      <c r="E79">
        <v>64.774000000000001</v>
      </c>
      <c r="F79" s="14">
        <v>36748</v>
      </c>
      <c r="G79">
        <v>8.8000000000000007</v>
      </c>
      <c r="H79">
        <v>0.02</v>
      </c>
      <c r="I79">
        <v>-2.5813999999999999</v>
      </c>
      <c r="J79" s="14">
        <v>36779</v>
      </c>
      <c r="K79">
        <v>5.9</v>
      </c>
      <c r="L79">
        <v>0</v>
      </c>
      <c r="M79">
        <v>-4.3516999999999992</v>
      </c>
      <c r="O79" t="str">
        <f t="shared" si="52"/>
        <v/>
      </c>
      <c r="P79" t="str">
        <f t="shared" si="43"/>
        <v/>
      </c>
      <c r="Q79" t="str">
        <f t="shared" si="44"/>
        <v/>
      </c>
      <c r="R79" t="str">
        <f t="shared" si="45"/>
        <v/>
      </c>
      <c r="S79" t="str">
        <f t="shared" si="46"/>
        <v/>
      </c>
      <c r="T79" t="str">
        <f t="shared" si="47"/>
        <v/>
      </c>
      <c r="U79" t="str">
        <f t="shared" si="48"/>
        <v/>
      </c>
      <c r="V79" t="str">
        <f t="shared" si="49"/>
        <v/>
      </c>
      <c r="W79" t="str">
        <f t="shared" si="50"/>
        <v/>
      </c>
      <c r="X79" t="str">
        <f t="shared" si="51"/>
        <v/>
      </c>
    </row>
    <row r="80" spans="1:35" x14ac:dyDescent="0.35">
      <c r="A80">
        <v>2000</v>
      </c>
      <c r="B80" s="14">
        <v>36718</v>
      </c>
      <c r="C80">
        <v>17</v>
      </c>
      <c r="D80">
        <v>0.18</v>
      </c>
      <c r="E80">
        <v>28.686</v>
      </c>
      <c r="F80" s="14">
        <v>36749</v>
      </c>
      <c r="G80">
        <v>8.6</v>
      </c>
      <c r="H80">
        <v>0.26</v>
      </c>
      <c r="I80">
        <v>30.527200000000001</v>
      </c>
      <c r="J80" s="14">
        <v>36780</v>
      </c>
      <c r="K80">
        <v>5.2</v>
      </c>
      <c r="L80">
        <v>0</v>
      </c>
      <c r="M80">
        <v>-5.3575999999999997</v>
      </c>
      <c r="O80" t="str">
        <f t="shared" si="52"/>
        <v/>
      </c>
      <c r="P80" t="str">
        <f t="shared" si="43"/>
        <v/>
      </c>
      <c r="Q80" t="str">
        <f t="shared" si="44"/>
        <v/>
      </c>
      <c r="R80" t="str">
        <f t="shared" si="45"/>
        <v/>
      </c>
      <c r="S80" t="str">
        <f t="shared" si="46"/>
        <v/>
      </c>
      <c r="T80" t="str">
        <f t="shared" si="47"/>
        <v/>
      </c>
      <c r="U80" t="str">
        <f t="shared" si="48"/>
        <v/>
      </c>
      <c r="V80" t="str">
        <f t="shared" si="49"/>
        <v/>
      </c>
      <c r="W80" t="str">
        <f t="shared" si="50"/>
        <v/>
      </c>
      <c r="X80" t="str">
        <f t="shared" si="51"/>
        <v/>
      </c>
    </row>
    <row r="81" spans="1:26" x14ac:dyDescent="0.35">
      <c r="A81">
        <v>2000</v>
      </c>
      <c r="B81" s="14">
        <v>36719</v>
      </c>
      <c r="C81">
        <v>16</v>
      </c>
      <c r="D81">
        <v>0</v>
      </c>
      <c r="E81">
        <v>2.2020000000000017</v>
      </c>
      <c r="F81" s="14">
        <v>36750</v>
      </c>
      <c r="G81">
        <v>8.1</v>
      </c>
      <c r="H81">
        <v>0</v>
      </c>
      <c r="I81">
        <v>-6.3703000000000021</v>
      </c>
      <c r="J81" s="14">
        <v>36781</v>
      </c>
      <c r="K81">
        <v>4.5</v>
      </c>
      <c r="L81">
        <v>0</v>
      </c>
      <c r="M81">
        <v>-6.3635000000000002</v>
      </c>
      <c r="O81" t="str">
        <f t="shared" si="52"/>
        <v/>
      </c>
      <c r="P81" t="str">
        <f t="shared" si="43"/>
        <v/>
      </c>
      <c r="Q81" t="str">
        <f t="shared" si="44"/>
        <v/>
      </c>
      <c r="R81" t="str">
        <f t="shared" si="45"/>
        <v/>
      </c>
      <c r="S81" t="str">
        <f t="shared" si="46"/>
        <v/>
      </c>
      <c r="T81" t="str">
        <f t="shared" si="47"/>
        <v/>
      </c>
      <c r="U81" t="str">
        <f t="shared" si="48"/>
        <v/>
      </c>
      <c r="V81" t="str">
        <f t="shared" si="49"/>
        <v/>
      </c>
      <c r="W81" t="str">
        <f t="shared" si="50"/>
        <v/>
      </c>
      <c r="X81" t="str">
        <f t="shared" si="51"/>
        <v/>
      </c>
    </row>
    <row r="82" spans="1:26" x14ac:dyDescent="0.35">
      <c r="A82">
        <v>2000</v>
      </c>
      <c r="B82" s="14">
        <v>36720</v>
      </c>
      <c r="C82">
        <v>15</v>
      </c>
      <c r="D82">
        <v>0</v>
      </c>
      <c r="E82">
        <v>0.76500000000000057</v>
      </c>
      <c r="F82" s="14">
        <v>36751</v>
      </c>
      <c r="G82">
        <v>7.7</v>
      </c>
      <c r="H82">
        <v>0</v>
      </c>
      <c r="I82">
        <v>-6.9451000000000001</v>
      </c>
      <c r="J82" s="14">
        <v>36782</v>
      </c>
      <c r="K82">
        <v>4.8</v>
      </c>
      <c r="L82">
        <v>0.12</v>
      </c>
      <c r="M82">
        <v>10.765599999999999</v>
      </c>
      <c r="O82" t="str">
        <f t="shared" si="52"/>
        <v/>
      </c>
      <c r="P82" t="str">
        <f t="shared" si="43"/>
        <v/>
      </c>
      <c r="Q82" t="str">
        <f t="shared" si="44"/>
        <v/>
      </c>
      <c r="R82" t="str">
        <f t="shared" si="45"/>
        <v/>
      </c>
      <c r="S82" t="str">
        <f t="shared" si="46"/>
        <v/>
      </c>
      <c r="T82" t="str">
        <f t="shared" si="47"/>
        <v/>
      </c>
      <c r="U82" t="str">
        <f t="shared" si="48"/>
        <v/>
      </c>
      <c r="V82" t="str">
        <f t="shared" si="49"/>
        <v/>
      </c>
      <c r="W82" t="str">
        <f t="shared" si="50"/>
        <v/>
      </c>
      <c r="X82" t="str">
        <f t="shared" si="51"/>
        <v/>
      </c>
    </row>
    <row r="83" spans="1:26" x14ac:dyDescent="0.35">
      <c r="A83">
        <v>2000</v>
      </c>
      <c r="B83" s="14">
        <v>36721</v>
      </c>
      <c r="C83">
        <v>13</v>
      </c>
      <c r="D83">
        <v>0</v>
      </c>
      <c r="E83">
        <v>-2.1089999999999982</v>
      </c>
      <c r="F83" s="14">
        <v>36752</v>
      </c>
      <c r="G83">
        <v>7.5</v>
      </c>
      <c r="H83">
        <v>0</v>
      </c>
      <c r="I83">
        <v>-7.2325000000000017</v>
      </c>
      <c r="J83" s="14">
        <v>36783</v>
      </c>
      <c r="K83">
        <v>4.0999999999999996</v>
      </c>
      <c r="L83">
        <v>0.48</v>
      </c>
      <c r="M83">
        <v>59.853700000000003</v>
      </c>
      <c r="O83" t="str">
        <f t="shared" si="52"/>
        <v/>
      </c>
      <c r="P83" t="str">
        <f t="shared" si="43"/>
        <v/>
      </c>
      <c r="Q83" t="str">
        <f t="shared" si="44"/>
        <v/>
      </c>
      <c r="R83" t="str">
        <f t="shared" si="45"/>
        <v/>
      </c>
      <c r="S83" t="str">
        <f t="shared" si="46"/>
        <v/>
      </c>
      <c r="T83" t="str">
        <f t="shared" si="47"/>
        <v/>
      </c>
      <c r="U83" t="str">
        <f t="shared" si="48"/>
        <v/>
      </c>
      <c r="V83" t="str">
        <f t="shared" si="49"/>
        <v/>
      </c>
      <c r="W83" t="str">
        <f t="shared" si="50"/>
        <v/>
      </c>
      <c r="X83" t="str">
        <f t="shared" si="51"/>
        <v/>
      </c>
    </row>
    <row r="84" spans="1:26" x14ac:dyDescent="0.35">
      <c r="A84">
        <v>2000</v>
      </c>
      <c r="B84" s="14">
        <v>36722</v>
      </c>
      <c r="C84">
        <v>12</v>
      </c>
      <c r="D84">
        <v>0</v>
      </c>
      <c r="E84">
        <v>-3.5459999999999994</v>
      </c>
      <c r="F84" s="14">
        <v>36753</v>
      </c>
      <c r="G84">
        <v>8.1999999999999993</v>
      </c>
      <c r="H84">
        <v>0.08</v>
      </c>
      <c r="I84">
        <v>4.9053999999999984</v>
      </c>
      <c r="J84" s="14">
        <v>36784</v>
      </c>
      <c r="K84">
        <v>4.4000000000000004</v>
      </c>
      <c r="L84">
        <v>0</v>
      </c>
      <c r="M84">
        <v>-6.5071999999999992</v>
      </c>
      <c r="O84" t="str">
        <f t="shared" si="52"/>
        <v/>
      </c>
      <c r="P84" t="str">
        <f t="shared" si="43"/>
        <v/>
      </c>
      <c r="Q84" t="str">
        <f t="shared" si="44"/>
        <v/>
      </c>
      <c r="R84" t="str">
        <f t="shared" si="45"/>
        <v/>
      </c>
      <c r="S84" t="str">
        <f t="shared" si="46"/>
        <v/>
      </c>
      <c r="T84" t="str">
        <f t="shared" si="47"/>
        <v/>
      </c>
      <c r="U84" t="str">
        <f t="shared" si="48"/>
        <v/>
      </c>
      <c r="V84" t="str">
        <f t="shared" si="49"/>
        <v/>
      </c>
      <c r="W84" t="str">
        <f t="shared" si="50"/>
        <v/>
      </c>
      <c r="X84" t="str">
        <f t="shared" si="51"/>
        <v/>
      </c>
    </row>
    <row r="85" spans="1:26" x14ac:dyDescent="0.35">
      <c r="A85">
        <v>2000</v>
      </c>
      <c r="B85" s="14">
        <v>36723</v>
      </c>
      <c r="C85">
        <v>15</v>
      </c>
      <c r="D85">
        <v>0</v>
      </c>
      <c r="E85">
        <v>0.76500000000000057</v>
      </c>
      <c r="F85" s="14">
        <v>36754</v>
      </c>
      <c r="G85">
        <v>10</v>
      </c>
      <c r="H85">
        <v>0.15</v>
      </c>
      <c r="I85">
        <v>17.232499999999998</v>
      </c>
      <c r="J85" s="14">
        <v>36785</v>
      </c>
      <c r="K85">
        <v>8.1999999999999993</v>
      </c>
      <c r="L85">
        <v>1.41</v>
      </c>
      <c r="M85">
        <v>195.15489999999997</v>
      </c>
      <c r="O85" t="str">
        <f t="shared" si="52"/>
        <v/>
      </c>
      <c r="P85" t="str">
        <f t="shared" si="43"/>
        <v/>
      </c>
      <c r="Q85" t="str">
        <f t="shared" si="44"/>
        <v/>
      </c>
      <c r="R85" t="str">
        <f t="shared" si="45"/>
        <v/>
      </c>
      <c r="S85" t="str">
        <f t="shared" si="46"/>
        <v/>
      </c>
      <c r="T85" t="str">
        <f t="shared" si="47"/>
        <v/>
      </c>
      <c r="U85" t="str">
        <f t="shared" si="48"/>
        <v/>
      </c>
      <c r="V85" t="str">
        <f t="shared" si="49"/>
        <v/>
      </c>
      <c r="W85" t="str">
        <f t="shared" si="50"/>
        <v/>
      </c>
      <c r="X85" t="str">
        <f t="shared" si="51"/>
        <v/>
      </c>
    </row>
    <row r="86" spans="1:26" x14ac:dyDescent="0.35">
      <c r="A86">
        <v>2000</v>
      </c>
      <c r="B86" s="14">
        <v>36724</v>
      </c>
      <c r="C86">
        <v>37</v>
      </c>
      <c r="D86">
        <v>1.2</v>
      </c>
      <c r="E86">
        <v>199.35899999999998</v>
      </c>
      <c r="F86" s="14">
        <v>36755</v>
      </c>
      <c r="G86">
        <v>11</v>
      </c>
      <c r="H86">
        <v>0.17</v>
      </c>
      <c r="I86">
        <v>21.452500000000001</v>
      </c>
      <c r="J86" s="14">
        <v>36786</v>
      </c>
      <c r="K86">
        <v>6.2</v>
      </c>
      <c r="L86">
        <v>0</v>
      </c>
      <c r="M86">
        <v>-3.9206000000000003</v>
      </c>
      <c r="O86" t="str">
        <f t="shared" si="52"/>
        <v/>
      </c>
      <c r="P86" t="str">
        <f t="shared" si="43"/>
        <v/>
      </c>
      <c r="Q86" t="str">
        <f t="shared" si="44"/>
        <v/>
      </c>
      <c r="R86" t="str">
        <f t="shared" si="45"/>
        <v/>
      </c>
      <c r="S86" t="str">
        <f t="shared" si="46"/>
        <v/>
      </c>
      <c r="T86" t="str">
        <f t="shared" si="47"/>
        <v/>
      </c>
      <c r="U86" t="str">
        <f t="shared" si="48"/>
        <v/>
      </c>
      <c r="V86" t="str">
        <f t="shared" si="49"/>
        <v/>
      </c>
      <c r="W86" t="str">
        <f t="shared" si="50"/>
        <v/>
      </c>
      <c r="X86" t="str">
        <f t="shared" si="51"/>
        <v/>
      </c>
      <c r="Z86" t="s">
        <v>142</v>
      </c>
    </row>
    <row r="87" spans="1:26" x14ac:dyDescent="0.35">
      <c r="A87">
        <v>2000</v>
      </c>
      <c r="B87" s="14">
        <v>36725</v>
      </c>
      <c r="C87">
        <v>36</v>
      </c>
      <c r="D87">
        <v>0</v>
      </c>
      <c r="E87">
        <v>30.942</v>
      </c>
      <c r="F87" s="14">
        <v>36756</v>
      </c>
      <c r="G87">
        <v>9.6</v>
      </c>
      <c r="H87">
        <v>0.05</v>
      </c>
      <c r="I87">
        <v>2.7426999999999975</v>
      </c>
      <c r="J87" s="14">
        <v>36787</v>
      </c>
      <c r="K87">
        <v>5.3</v>
      </c>
      <c r="L87">
        <v>0</v>
      </c>
      <c r="M87">
        <v>-5.2138999999999998</v>
      </c>
      <c r="O87" t="str">
        <f t="shared" si="52"/>
        <v/>
      </c>
      <c r="P87" t="str">
        <f t="shared" si="43"/>
        <v/>
      </c>
      <c r="Q87" t="str">
        <f t="shared" si="44"/>
        <v/>
      </c>
      <c r="R87" t="str">
        <f t="shared" si="45"/>
        <v/>
      </c>
      <c r="S87" t="str">
        <f t="shared" si="46"/>
        <v/>
      </c>
      <c r="T87" t="str">
        <f t="shared" si="47"/>
        <v/>
      </c>
      <c r="U87" t="str">
        <f t="shared" si="48"/>
        <v/>
      </c>
      <c r="V87" t="str">
        <f t="shared" si="49"/>
        <v/>
      </c>
      <c r="W87" t="str">
        <f t="shared" si="50"/>
        <v/>
      </c>
      <c r="X87" t="str">
        <f t="shared" si="51"/>
        <v/>
      </c>
    </row>
    <row r="88" spans="1:26" x14ac:dyDescent="0.35">
      <c r="A88">
        <v>2000</v>
      </c>
      <c r="B88" s="14">
        <v>36726</v>
      </c>
      <c r="C88">
        <v>40</v>
      </c>
      <c r="D88">
        <v>0.03</v>
      </c>
      <c r="E88">
        <v>40.864500000000007</v>
      </c>
      <c r="F88" s="14">
        <v>36757</v>
      </c>
      <c r="G88">
        <v>8.6999999999999993</v>
      </c>
      <c r="H88">
        <v>0</v>
      </c>
      <c r="I88">
        <v>-5.5081000000000024</v>
      </c>
      <c r="J88" s="14">
        <v>36788</v>
      </c>
      <c r="K88">
        <v>4.5999999999999996</v>
      </c>
      <c r="L88">
        <v>0</v>
      </c>
      <c r="M88">
        <v>-6.2198000000000002</v>
      </c>
      <c r="O88" t="str">
        <f t="shared" si="52"/>
        <v/>
      </c>
      <c r="P88" t="str">
        <f t="shared" si="43"/>
        <v/>
      </c>
      <c r="Q88" t="str">
        <f t="shared" si="44"/>
        <v/>
      </c>
      <c r="R88" t="str">
        <f t="shared" si="45"/>
        <v/>
      </c>
      <c r="S88" t="str">
        <f t="shared" si="46"/>
        <v/>
      </c>
      <c r="T88" t="str">
        <f t="shared" si="47"/>
        <v/>
      </c>
      <c r="U88" t="str">
        <f t="shared" si="48"/>
        <v/>
      </c>
      <c r="V88" t="str">
        <f t="shared" si="49"/>
        <v/>
      </c>
      <c r="W88" t="str">
        <f t="shared" si="50"/>
        <v/>
      </c>
      <c r="X88" t="str">
        <f t="shared" si="51"/>
        <v/>
      </c>
    </row>
    <row r="89" spans="1:26" x14ac:dyDescent="0.35">
      <c r="A89">
        <v>2000</v>
      </c>
      <c r="B89" s="14">
        <v>36727</v>
      </c>
      <c r="C89">
        <v>34</v>
      </c>
      <c r="D89">
        <v>0</v>
      </c>
      <c r="E89">
        <v>28.068000000000005</v>
      </c>
      <c r="F89" s="14">
        <v>36758</v>
      </c>
      <c r="G89">
        <v>9.5</v>
      </c>
      <c r="H89">
        <v>0.03</v>
      </c>
      <c r="I89">
        <v>-0.18400000000000105</v>
      </c>
      <c r="J89" s="14">
        <v>36789</v>
      </c>
      <c r="K89">
        <v>4.2</v>
      </c>
      <c r="L89">
        <v>0</v>
      </c>
      <c r="M89">
        <v>-6.7946</v>
      </c>
      <c r="O89" t="str">
        <f t="shared" si="52"/>
        <v/>
      </c>
      <c r="P89" t="str">
        <f t="shared" si="43"/>
        <v/>
      </c>
      <c r="Q89" t="str">
        <f t="shared" si="44"/>
        <v/>
      </c>
      <c r="R89" t="str">
        <f t="shared" si="45"/>
        <v/>
      </c>
      <c r="S89" t="str">
        <f t="shared" si="46"/>
        <v/>
      </c>
      <c r="T89" t="str">
        <f t="shared" si="47"/>
        <v/>
      </c>
      <c r="U89" t="str">
        <f t="shared" si="48"/>
        <v/>
      </c>
      <c r="V89" t="str">
        <f t="shared" si="49"/>
        <v/>
      </c>
      <c r="W89" t="str">
        <f t="shared" si="50"/>
        <v/>
      </c>
      <c r="X89" t="str">
        <f t="shared" si="51"/>
        <v/>
      </c>
    </row>
    <row r="90" spans="1:26" x14ac:dyDescent="0.35">
      <c r="A90">
        <v>2000</v>
      </c>
      <c r="B90" s="14">
        <v>36728</v>
      </c>
      <c r="C90">
        <v>27</v>
      </c>
      <c r="D90">
        <v>0</v>
      </c>
      <c r="E90">
        <v>18.009</v>
      </c>
      <c r="F90" s="14">
        <v>36759</v>
      </c>
      <c r="G90">
        <v>11</v>
      </c>
      <c r="H90">
        <v>0.47</v>
      </c>
      <c r="I90">
        <v>63.197499999999991</v>
      </c>
      <c r="J90" s="14">
        <v>36790</v>
      </c>
      <c r="K90">
        <v>3.9</v>
      </c>
      <c r="L90">
        <v>0.02</v>
      </c>
      <c r="M90">
        <v>-4.4427000000000003</v>
      </c>
      <c r="O90" t="str">
        <f t="shared" si="52"/>
        <v/>
      </c>
      <c r="P90" t="str">
        <f t="shared" si="43"/>
        <v/>
      </c>
      <c r="Q90" t="str">
        <f t="shared" si="44"/>
        <v/>
      </c>
      <c r="R90" t="str">
        <f t="shared" si="45"/>
        <v/>
      </c>
      <c r="S90" t="str">
        <f t="shared" si="46"/>
        <v/>
      </c>
      <c r="T90" t="str">
        <f t="shared" si="47"/>
        <v/>
      </c>
      <c r="U90" t="str">
        <f t="shared" si="48"/>
        <v/>
      </c>
      <c r="V90" t="str">
        <f t="shared" si="49"/>
        <v/>
      </c>
      <c r="W90" t="str">
        <f t="shared" si="50"/>
        <v/>
      </c>
      <c r="X90" t="str">
        <f t="shared" si="51"/>
        <v/>
      </c>
    </row>
    <row r="91" spans="1:26" x14ac:dyDescent="0.35">
      <c r="A91">
        <v>2000</v>
      </c>
      <c r="B91" s="14">
        <v>36729</v>
      </c>
      <c r="C91">
        <v>22</v>
      </c>
      <c r="D91">
        <v>0</v>
      </c>
      <c r="E91">
        <v>10.824000000000002</v>
      </c>
      <c r="F91" s="14">
        <v>36760</v>
      </c>
      <c r="G91">
        <v>11</v>
      </c>
      <c r="H91">
        <v>0</v>
      </c>
      <c r="I91">
        <v>-2.2030000000000012</v>
      </c>
      <c r="J91" s="14">
        <v>36791</v>
      </c>
      <c r="K91">
        <v>3.5</v>
      </c>
      <c r="L91">
        <v>0</v>
      </c>
      <c r="M91">
        <v>-7.8004999999999995</v>
      </c>
      <c r="O91" t="str">
        <f t="shared" si="52"/>
        <v/>
      </c>
      <c r="P91" t="str">
        <f t="shared" si="43"/>
        <v/>
      </c>
      <c r="Q91" t="str">
        <f t="shared" si="44"/>
        <v/>
      </c>
      <c r="R91" t="str">
        <f t="shared" si="45"/>
        <v/>
      </c>
      <c r="S91" t="str">
        <f t="shared" si="46"/>
        <v/>
      </c>
      <c r="T91" t="str">
        <f t="shared" si="47"/>
        <v/>
      </c>
      <c r="U91" t="str">
        <f t="shared" si="48"/>
        <v/>
      </c>
      <c r="V91" t="str">
        <f t="shared" si="49"/>
        <v/>
      </c>
      <c r="W91" t="str">
        <f t="shared" si="50"/>
        <v/>
      </c>
      <c r="X91" t="str">
        <f t="shared" si="51"/>
        <v/>
      </c>
    </row>
    <row r="92" spans="1:26" x14ac:dyDescent="0.35">
      <c r="A92">
        <v>2000</v>
      </c>
      <c r="B92" s="14">
        <v>36730</v>
      </c>
      <c r="C92">
        <v>20</v>
      </c>
      <c r="D92">
        <v>0.11</v>
      </c>
      <c r="E92">
        <v>23.256500000000003</v>
      </c>
      <c r="F92" s="14">
        <v>36761</v>
      </c>
      <c r="G92">
        <v>9.3000000000000007</v>
      </c>
      <c r="H92">
        <v>0</v>
      </c>
      <c r="I92">
        <v>-4.6458999999999993</v>
      </c>
      <c r="J92" s="14">
        <v>36792</v>
      </c>
      <c r="K92">
        <v>3.2</v>
      </c>
      <c r="L92">
        <v>0</v>
      </c>
      <c r="M92">
        <v>-8.2316000000000003</v>
      </c>
      <c r="O92" t="str">
        <f t="shared" si="52"/>
        <v/>
      </c>
      <c r="P92" t="str">
        <f t="shared" si="43"/>
        <v/>
      </c>
      <c r="Q92" t="str">
        <f t="shared" si="44"/>
        <v/>
      </c>
      <c r="R92" t="str">
        <f t="shared" si="45"/>
        <v/>
      </c>
      <c r="S92" t="str">
        <f t="shared" si="46"/>
        <v/>
      </c>
      <c r="T92" t="str">
        <f t="shared" si="47"/>
        <v/>
      </c>
      <c r="U92" t="str">
        <f t="shared" si="48"/>
        <v/>
      </c>
      <c r="V92" t="str">
        <f t="shared" si="49"/>
        <v/>
      </c>
      <c r="W92" t="str">
        <f t="shared" si="50"/>
        <v/>
      </c>
      <c r="X92" t="str">
        <f t="shared" si="51"/>
        <v/>
      </c>
    </row>
    <row r="93" spans="1:26" x14ac:dyDescent="0.35">
      <c r="A93">
        <v>2000</v>
      </c>
      <c r="B93" s="14">
        <v>36731</v>
      </c>
      <c r="C93">
        <v>17</v>
      </c>
      <c r="D93">
        <v>0</v>
      </c>
      <c r="E93">
        <v>3.6390000000000029</v>
      </c>
      <c r="F93" s="14">
        <v>36762</v>
      </c>
      <c r="G93">
        <v>10</v>
      </c>
      <c r="H93">
        <v>0.11</v>
      </c>
      <c r="I93">
        <v>11.666500000000001</v>
      </c>
      <c r="J93" s="14">
        <v>36793</v>
      </c>
      <c r="K93">
        <v>3.5</v>
      </c>
      <c r="L93">
        <v>0.21</v>
      </c>
      <c r="M93">
        <v>21.420999999999996</v>
      </c>
      <c r="O93" t="str">
        <f t="shared" si="52"/>
        <v/>
      </c>
      <c r="P93" t="str">
        <f t="shared" si="43"/>
        <v/>
      </c>
      <c r="Q93" t="str">
        <f t="shared" si="44"/>
        <v/>
      </c>
      <c r="R93" t="str">
        <f t="shared" si="45"/>
        <v/>
      </c>
      <c r="S93" t="str">
        <f t="shared" si="46"/>
        <v/>
      </c>
      <c r="T93" t="str">
        <f t="shared" si="47"/>
        <v/>
      </c>
      <c r="U93" t="str">
        <f t="shared" si="48"/>
        <v/>
      </c>
      <c r="V93" t="str">
        <f t="shared" si="49"/>
        <v/>
      </c>
      <c r="W93" t="str">
        <f t="shared" si="50"/>
        <v/>
      </c>
      <c r="X93" t="str">
        <f t="shared" si="51"/>
        <v/>
      </c>
    </row>
    <row r="94" spans="1:26" x14ac:dyDescent="0.35">
      <c r="A94">
        <v>2000</v>
      </c>
      <c r="B94" s="14">
        <v>36732</v>
      </c>
      <c r="C94">
        <v>15</v>
      </c>
      <c r="D94">
        <v>0</v>
      </c>
      <c r="E94">
        <v>0.76500000000000057</v>
      </c>
      <c r="F94" s="14">
        <v>36763</v>
      </c>
      <c r="G94">
        <v>9.6</v>
      </c>
      <c r="H94">
        <v>0</v>
      </c>
      <c r="I94">
        <v>-4.2148000000000021</v>
      </c>
      <c r="J94" s="14">
        <v>36794</v>
      </c>
      <c r="K94">
        <v>3.6</v>
      </c>
      <c r="L94">
        <v>0.08</v>
      </c>
      <c r="M94">
        <v>3.4752000000000001</v>
      </c>
      <c r="O94" t="str">
        <f t="shared" si="52"/>
        <v/>
      </c>
      <c r="P94" t="str">
        <f t="shared" si="43"/>
        <v/>
      </c>
      <c r="Q94" t="str">
        <f t="shared" si="44"/>
        <v/>
      </c>
      <c r="R94" t="str">
        <f t="shared" si="45"/>
        <v/>
      </c>
      <c r="S94" t="str">
        <f t="shared" si="46"/>
        <v/>
      </c>
      <c r="T94" t="str">
        <f t="shared" si="47"/>
        <v/>
      </c>
      <c r="U94" t="str">
        <f t="shared" si="48"/>
        <v/>
      </c>
      <c r="V94" t="str">
        <f t="shared" si="49"/>
        <v/>
      </c>
      <c r="W94" t="str">
        <f t="shared" si="50"/>
        <v/>
      </c>
      <c r="X94" t="str">
        <f t="shared" si="51"/>
        <v/>
      </c>
    </row>
    <row r="95" spans="1:26" x14ac:dyDescent="0.35">
      <c r="A95">
        <v>2000</v>
      </c>
      <c r="B95" s="14">
        <v>36733</v>
      </c>
      <c r="C95">
        <v>14</v>
      </c>
      <c r="D95">
        <v>0</v>
      </c>
      <c r="E95">
        <v>-0.67199999999999704</v>
      </c>
      <c r="F95" s="14">
        <v>36764</v>
      </c>
      <c r="G95">
        <v>8.6</v>
      </c>
      <c r="H95">
        <v>0</v>
      </c>
      <c r="I95">
        <v>-5.6518000000000015</v>
      </c>
      <c r="J95" s="14">
        <v>36795</v>
      </c>
      <c r="K95">
        <v>3.3</v>
      </c>
      <c r="L95">
        <v>0</v>
      </c>
      <c r="M95">
        <v>-8.0879000000000012</v>
      </c>
      <c r="O95" t="str">
        <f t="shared" si="52"/>
        <v/>
      </c>
      <c r="P95" t="str">
        <f t="shared" si="43"/>
        <v/>
      </c>
      <c r="Q95" t="str">
        <f t="shared" si="44"/>
        <v/>
      </c>
      <c r="R95" t="str">
        <f t="shared" si="45"/>
        <v/>
      </c>
      <c r="S95" t="str">
        <f t="shared" si="46"/>
        <v/>
      </c>
      <c r="T95" t="str">
        <f t="shared" si="47"/>
        <v/>
      </c>
      <c r="U95" t="str">
        <f t="shared" si="48"/>
        <v/>
      </c>
      <c r="V95" t="str">
        <f t="shared" si="49"/>
        <v/>
      </c>
      <c r="W95" t="str">
        <f t="shared" si="50"/>
        <v/>
      </c>
      <c r="X95" t="str">
        <f t="shared" si="51"/>
        <v/>
      </c>
    </row>
    <row r="96" spans="1:26" x14ac:dyDescent="0.35">
      <c r="A96">
        <v>2000</v>
      </c>
      <c r="B96" s="14">
        <v>36734</v>
      </c>
      <c r="C96">
        <v>13</v>
      </c>
      <c r="D96">
        <v>0</v>
      </c>
      <c r="E96">
        <v>-2.1089999999999982</v>
      </c>
      <c r="F96" s="14">
        <v>36765</v>
      </c>
      <c r="G96">
        <v>7.9</v>
      </c>
      <c r="H96">
        <v>0</v>
      </c>
      <c r="I96">
        <v>-6.6577000000000002</v>
      </c>
      <c r="J96" s="14">
        <v>36796</v>
      </c>
      <c r="K96">
        <v>3.1</v>
      </c>
      <c r="L96">
        <v>0</v>
      </c>
      <c r="M96">
        <v>-8.3752999999999993</v>
      </c>
      <c r="O96" t="str">
        <f t="shared" si="52"/>
        <v/>
      </c>
      <c r="P96" t="str">
        <f t="shared" si="43"/>
        <v/>
      </c>
      <c r="Q96" t="str">
        <f t="shared" si="44"/>
        <v/>
      </c>
      <c r="R96" t="str">
        <f t="shared" si="45"/>
        <v/>
      </c>
      <c r="S96" t="str">
        <f t="shared" si="46"/>
        <v/>
      </c>
      <c r="T96" t="str">
        <f t="shared" si="47"/>
        <v/>
      </c>
      <c r="U96" t="str">
        <f t="shared" si="48"/>
        <v/>
      </c>
      <c r="V96" t="str">
        <f t="shared" si="49"/>
        <v/>
      </c>
      <c r="W96" t="str">
        <f t="shared" si="50"/>
        <v/>
      </c>
      <c r="X96" t="str">
        <f t="shared" si="51"/>
        <v/>
      </c>
    </row>
    <row r="97" spans="1:24" x14ac:dyDescent="0.35">
      <c r="A97">
        <v>2000</v>
      </c>
      <c r="B97" s="14">
        <v>36735</v>
      </c>
      <c r="C97">
        <v>12</v>
      </c>
      <c r="D97">
        <v>0.1</v>
      </c>
      <c r="E97">
        <v>10.369</v>
      </c>
      <c r="F97" s="14">
        <v>36766</v>
      </c>
      <c r="G97">
        <v>7.2</v>
      </c>
      <c r="H97">
        <v>0</v>
      </c>
      <c r="I97">
        <v>-7.6636000000000006</v>
      </c>
      <c r="J97" s="14">
        <v>36797</v>
      </c>
      <c r="K97">
        <v>3.1</v>
      </c>
      <c r="L97">
        <v>0</v>
      </c>
      <c r="M97">
        <v>-8.3752999999999993</v>
      </c>
      <c r="O97" t="str">
        <f t="shared" si="52"/>
        <v/>
      </c>
      <c r="P97" t="str">
        <f t="shared" si="43"/>
        <v/>
      </c>
      <c r="Q97" t="str">
        <f t="shared" si="44"/>
        <v/>
      </c>
      <c r="R97" t="str">
        <f t="shared" si="45"/>
        <v/>
      </c>
      <c r="S97" t="str">
        <f t="shared" si="46"/>
        <v/>
      </c>
      <c r="T97" t="str">
        <f t="shared" si="47"/>
        <v/>
      </c>
      <c r="U97" t="str">
        <f t="shared" si="48"/>
        <v/>
      </c>
      <c r="V97" t="str">
        <f t="shared" si="49"/>
        <v/>
      </c>
      <c r="W97" t="str">
        <f t="shared" si="50"/>
        <v/>
      </c>
      <c r="X97" t="str">
        <f t="shared" si="51"/>
        <v/>
      </c>
    </row>
    <row r="98" spans="1:24" x14ac:dyDescent="0.35">
      <c r="A98">
        <v>2000</v>
      </c>
      <c r="B98" s="14">
        <v>36736</v>
      </c>
      <c r="C98">
        <v>12</v>
      </c>
      <c r="D98">
        <v>0</v>
      </c>
      <c r="E98">
        <v>-3.5459999999999994</v>
      </c>
      <c r="F98" s="14">
        <v>36767</v>
      </c>
      <c r="G98">
        <v>6.7</v>
      </c>
      <c r="H98">
        <v>0</v>
      </c>
      <c r="I98">
        <v>-8.3821000000000012</v>
      </c>
      <c r="J98" s="14">
        <v>36798</v>
      </c>
      <c r="K98">
        <v>3.2</v>
      </c>
      <c r="L98">
        <v>0.03</v>
      </c>
      <c r="M98">
        <v>-4.0571000000000002</v>
      </c>
      <c r="O98" t="str">
        <f t="shared" si="52"/>
        <v/>
      </c>
      <c r="P98" t="str">
        <f t="shared" si="43"/>
        <v/>
      </c>
      <c r="Q98" t="str">
        <f t="shared" si="44"/>
        <v/>
      </c>
      <c r="R98" t="str">
        <f t="shared" si="45"/>
        <v/>
      </c>
      <c r="S98" t="str">
        <f t="shared" si="46"/>
        <v/>
      </c>
      <c r="T98" t="str">
        <f t="shared" si="47"/>
        <v/>
      </c>
      <c r="U98" t="str">
        <f t="shared" si="48"/>
        <v/>
      </c>
      <c r="V98" t="str">
        <f t="shared" si="49"/>
        <v/>
      </c>
      <c r="W98" t="str">
        <f t="shared" si="50"/>
        <v/>
      </c>
      <c r="X98" t="str">
        <f t="shared" si="51"/>
        <v/>
      </c>
    </row>
    <row r="99" spans="1:24" x14ac:dyDescent="0.35">
      <c r="A99">
        <v>2000</v>
      </c>
      <c r="B99" s="14">
        <v>36737</v>
      </c>
      <c r="C99">
        <v>11</v>
      </c>
      <c r="D99">
        <v>0</v>
      </c>
      <c r="E99">
        <v>-4.9829999999999988</v>
      </c>
      <c r="F99" s="14">
        <v>36768</v>
      </c>
      <c r="G99">
        <v>6.1</v>
      </c>
      <c r="H99">
        <v>0</v>
      </c>
      <c r="I99">
        <v>-9.2443000000000026</v>
      </c>
      <c r="J99" s="14">
        <v>36799</v>
      </c>
      <c r="K99">
        <v>3</v>
      </c>
      <c r="L99">
        <v>0</v>
      </c>
      <c r="M99">
        <v>-8.5190000000000001</v>
      </c>
      <c r="O99" t="str">
        <f t="shared" si="52"/>
        <v/>
      </c>
      <c r="P99" t="str">
        <f t="shared" si="43"/>
        <v/>
      </c>
      <c r="Q99" t="str">
        <f t="shared" si="44"/>
        <v/>
      </c>
      <c r="R99" t="str">
        <f t="shared" si="45"/>
        <v/>
      </c>
      <c r="S99" t="str">
        <f t="shared" si="46"/>
        <v/>
      </c>
      <c r="T99" t="str">
        <f t="shared" si="47"/>
        <v/>
      </c>
      <c r="U99" t="str">
        <f t="shared" si="48"/>
        <v/>
      </c>
      <c r="V99" t="str">
        <f t="shared" si="49"/>
        <v/>
      </c>
      <c r="W99" t="str">
        <f t="shared" si="50"/>
        <v/>
      </c>
      <c r="X99" t="str">
        <f t="shared" si="51"/>
        <v/>
      </c>
    </row>
    <row r="100" spans="1:24" x14ac:dyDescent="0.35">
      <c r="A100">
        <v>2000</v>
      </c>
      <c r="B100" s="14">
        <v>36738</v>
      </c>
      <c r="C100">
        <v>10</v>
      </c>
      <c r="D100">
        <v>0</v>
      </c>
      <c r="E100">
        <v>-6.4199999999999982</v>
      </c>
      <c r="F100" s="14">
        <v>36769</v>
      </c>
      <c r="G100">
        <v>5.7</v>
      </c>
      <c r="H100">
        <v>0</v>
      </c>
      <c r="I100">
        <v>-9.8191000000000006</v>
      </c>
      <c r="M100" t="s">
        <v>87</v>
      </c>
      <c r="O100" t="str">
        <f t="shared" si="52"/>
        <v/>
      </c>
      <c r="P100" t="str">
        <f t="shared" si="43"/>
        <v/>
      </c>
      <c r="Q100" t="str">
        <f t="shared" si="44"/>
        <v/>
      </c>
      <c r="R100" t="str">
        <f t="shared" si="45"/>
        <v/>
      </c>
      <c r="S100" t="str">
        <f t="shared" si="46"/>
        <v/>
      </c>
      <c r="T100" t="str">
        <f t="shared" si="47"/>
        <v/>
      </c>
      <c r="U100" t="str">
        <f t="shared" si="48"/>
        <v/>
      </c>
      <c r="V100" t="str">
        <f t="shared" si="49"/>
        <v/>
      </c>
      <c r="W100" t="str">
        <f t="shared" si="50"/>
        <v/>
      </c>
      <c r="X100" t="str">
        <f t="shared" si="51"/>
        <v/>
      </c>
    </row>
    <row r="101" spans="1:24" x14ac:dyDescent="0.35">
      <c r="A101">
        <v>2001</v>
      </c>
      <c r="B101" s="14">
        <v>37073</v>
      </c>
      <c r="C101">
        <v>9.6999999999999993</v>
      </c>
      <c r="D101">
        <v>0</v>
      </c>
      <c r="E101">
        <v>-6.8510999999999989</v>
      </c>
      <c r="F101" s="14">
        <v>37104</v>
      </c>
      <c r="G101">
        <v>2.7</v>
      </c>
      <c r="H101">
        <v>0</v>
      </c>
      <c r="I101">
        <v>-14.130100000000001</v>
      </c>
      <c r="J101" s="14">
        <v>37135</v>
      </c>
      <c r="K101">
        <v>2.5</v>
      </c>
      <c r="L101">
        <v>0.36</v>
      </c>
      <c r="M101">
        <v>40.856499999999997</v>
      </c>
      <c r="O101">
        <f t="shared" si="52"/>
        <v>2001</v>
      </c>
      <c r="P101">
        <f t="shared" si="43"/>
        <v>-29.899299999999997</v>
      </c>
      <c r="Q101">
        <f t="shared" si="44"/>
        <v>22.259200000000018</v>
      </c>
      <c r="R101">
        <f t="shared" si="45"/>
        <v>32.318200000000004</v>
      </c>
      <c r="S101">
        <f t="shared" si="46"/>
        <v>-93.685399999999973</v>
      </c>
      <c r="T101">
        <f t="shared" si="47"/>
        <v>-106.81960000000001</v>
      </c>
      <c r="U101">
        <f t="shared" si="48"/>
        <v>-74.287600000000026</v>
      </c>
      <c r="V101">
        <f t="shared" si="49"/>
        <v>-84.217300000000009</v>
      </c>
      <c r="W101">
        <f t="shared" si="50"/>
        <v>-70.635200000000012</v>
      </c>
      <c r="X101">
        <f t="shared" si="51"/>
        <v>-17.236500000000007</v>
      </c>
    </row>
    <row r="102" spans="1:24" x14ac:dyDescent="0.35">
      <c r="A102">
        <v>2001</v>
      </c>
      <c r="B102" s="14">
        <v>37074</v>
      </c>
      <c r="C102">
        <v>9.5</v>
      </c>
      <c r="D102">
        <v>0.16</v>
      </c>
      <c r="E102">
        <v>15.125500000000001</v>
      </c>
      <c r="F102" s="14">
        <v>37105</v>
      </c>
      <c r="G102">
        <v>2.7</v>
      </c>
      <c r="H102">
        <v>0</v>
      </c>
      <c r="I102">
        <v>-14.130100000000001</v>
      </c>
      <c r="J102" s="14">
        <v>37136</v>
      </c>
      <c r="K102">
        <v>2.2000000000000002</v>
      </c>
      <c r="L102">
        <v>0.28999999999999998</v>
      </c>
      <c r="M102">
        <v>30.684899999999999</v>
      </c>
      <c r="O102" t="str">
        <f t="shared" si="52"/>
        <v/>
      </c>
      <c r="P102" t="str">
        <f t="shared" si="43"/>
        <v/>
      </c>
      <c r="Q102" t="str">
        <f t="shared" si="44"/>
        <v/>
      </c>
      <c r="R102" t="str">
        <f t="shared" si="45"/>
        <v/>
      </c>
      <c r="S102" t="str">
        <f t="shared" si="46"/>
        <v/>
      </c>
      <c r="T102" t="str">
        <f t="shared" si="47"/>
        <v/>
      </c>
      <c r="U102" t="str">
        <f t="shared" si="48"/>
        <v/>
      </c>
      <c r="V102" t="str">
        <f t="shared" si="49"/>
        <v/>
      </c>
      <c r="W102" t="str">
        <f t="shared" si="50"/>
        <v/>
      </c>
      <c r="X102" t="str">
        <f t="shared" si="51"/>
        <v/>
      </c>
    </row>
    <row r="103" spans="1:24" x14ac:dyDescent="0.35">
      <c r="A103">
        <v>2001</v>
      </c>
      <c r="B103" s="14">
        <v>37075</v>
      </c>
      <c r="C103">
        <v>9.1999999999999993</v>
      </c>
      <c r="D103">
        <v>0</v>
      </c>
      <c r="E103">
        <v>-7.5695999999999994</v>
      </c>
      <c r="F103" s="14">
        <v>37106</v>
      </c>
      <c r="G103">
        <v>2.6</v>
      </c>
      <c r="H103">
        <v>0</v>
      </c>
      <c r="I103">
        <v>-14.273800000000001</v>
      </c>
      <c r="J103" s="14">
        <v>37137</v>
      </c>
      <c r="K103">
        <v>1.9</v>
      </c>
      <c r="L103">
        <v>0</v>
      </c>
      <c r="M103">
        <v>-10.0997</v>
      </c>
      <c r="O103" t="str">
        <f t="shared" si="52"/>
        <v/>
      </c>
      <c r="P103" t="str">
        <f t="shared" si="43"/>
        <v/>
      </c>
      <c r="Q103" t="str">
        <f t="shared" si="44"/>
        <v/>
      </c>
      <c r="R103" t="str">
        <f t="shared" si="45"/>
        <v/>
      </c>
      <c r="S103" t="str">
        <f t="shared" si="46"/>
        <v/>
      </c>
      <c r="T103" t="str">
        <f t="shared" si="47"/>
        <v/>
      </c>
      <c r="U103" t="str">
        <f t="shared" si="48"/>
        <v/>
      </c>
      <c r="V103" t="str">
        <f t="shared" si="49"/>
        <v/>
      </c>
      <c r="W103" t="str">
        <f t="shared" si="50"/>
        <v/>
      </c>
      <c r="X103" t="str">
        <f t="shared" si="51"/>
        <v/>
      </c>
    </row>
    <row r="104" spans="1:24" x14ac:dyDescent="0.35">
      <c r="A104">
        <v>2001</v>
      </c>
      <c r="B104" s="14">
        <v>37076</v>
      </c>
      <c r="C104">
        <v>8.6</v>
      </c>
      <c r="D104">
        <v>0</v>
      </c>
      <c r="E104">
        <v>-8.4317999999999991</v>
      </c>
      <c r="F104" s="14">
        <v>37107</v>
      </c>
      <c r="G104">
        <v>2.4</v>
      </c>
      <c r="H104">
        <v>0</v>
      </c>
      <c r="I104">
        <v>-14.561200000000001</v>
      </c>
      <c r="J104" s="14">
        <v>37138</v>
      </c>
      <c r="K104">
        <v>1.9</v>
      </c>
      <c r="L104">
        <v>0</v>
      </c>
      <c r="M104">
        <v>-10.0997</v>
      </c>
      <c r="O104" t="str">
        <f t="shared" si="52"/>
        <v/>
      </c>
      <c r="P104" t="str">
        <f t="shared" si="43"/>
        <v/>
      </c>
      <c r="Q104" t="str">
        <f t="shared" si="44"/>
        <v/>
      </c>
      <c r="R104" t="str">
        <f t="shared" si="45"/>
        <v/>
      </c>
      <c r="S104" t="str">
        <f t="shared" si="46"/>
        <v/>
      </c>
      <c r="T104" t="str">
        <f t="shared" si="47"/>
        <v/>
      </c>
      <c r="U104" t="str">
        <f t="shared" si="48"/>
        <v/>
      </c>
      <c r="V104" t="str">
        <f t="shared" si="49"/>
        <v/>
      </c>
      <c r="W104" t="str">
        <f t="shared" si="50"/>
        <v/>
      </c>
      <c r="X104" t="str">
        <f t="shared" si="51"/>
        <v/>
      </c>
    </row>
    <row r="105" spans="1:24" x14ac:dyDescent="0.35">
      <c r="A105">
        <v>2001</v>
      </c>
      <c r="B105" s="14">
        <v>37077</v>
      </c>
      <c r="C105">
        <v>8.1</v>
      </c>
      <c r="D105">
        <v>0.02</v>
      </c>
      <c r="E105">
        <v>-6.3673000000000002</v>
      </c>
      <c r="F105" s="14">
        <v>37108</v>
      </c>
      <c r="G105">
        <v>2.2999999999999998</v>
      </c>
      <c r="H105">
        <v>0</v>
      </c>
      <c r="I105">
        <v>-14.704900000000002</v>
      </c>
      <c r="J105" s="14">
        <v>37139</v>
      </c>
      <c r="K105">
        <v>2</v>
      </c>
      <c r="L105">
        <v>0.05</v>
      </c>
      <c r="M105">
        <v>-2.9984999999999999</v>
      </c>
      <c r="O105" t="str">
        <f t="shared" si="52"/>
        <v/>
      </c>
      <c r="P105" t="str">
        <f t="shared" si="43"/>
        <v/>
      </c>
      <c r="Q105" t="str">
        <f t="shared" si="44"/>
        <v/>
      </c>
      <c r="R105" t="str">
        <f t="shared" si="45"/>
        <v/>
      </c>
      <c r="S105" t="str">
        <f t="shared" si="46"/>
        <v/>
      </c>
      <c r="T105" t="str">
        <f t="shared" si="47"/>
        <v/>
      </c>
      <c r="U105" t="str">
        <f t="shared" si="48"/>
        <v/>
      </c>
      <c r="V105" t="str">
        <f t="shared" si="49"/>
        <v/>
      </c>
      <c r="W105" t="str">
        <f t="shared" si="50"/>
        <v/>
      </c>
      <c r="X105" t="str">
        <f t="shared" si="51"/>
        <v/>
      </c>
    </row>
    <row r="106" spans="1:24" x14ac:dyDescent="0.35">
      <c r="A106">
        <v>2001</v>
      </c>
      <c r="B106" s="14">
        <v>37078</v>
      </c>
      <c r="C106">
        <v>8.1</v>
      </c>
      <c r="D106">
        <v>0</v>
      </c>
      <c r="E106">
        <v>-9.1502999999999997</v>
      </c>
      <c r="F106" s="14">
        <v>37109</v>
      </c>
      <c r="G106">
        <v>2.4</v>
      </c>
      <c r="H106">
        <v>0</v>
      </c>
      <c r="I106">
        <v>-14.561200000000001</v>
      </c>
      <c r="J106" s="14">
        <v>37140</v>
      </c>
      <c r="K106">
        <v>1.9</v>
      </c>
      <c r="L106">
        <v>0</v>
      </c>
      <c r="M106">
        <v>-10.0997</v>
      </c>
      <c r="O106" t="str">
        <f t="shared" si="52"/>
        <v/>
      </c>
      <c r="P106" t="str">
        <f t="shared" si="43"/>
        <v/>
      </c>
      <c r="Q106" t="str">
        <f t="shared" si="44"/>
        <v/>
      </c>
      <c r="R106" t="str">
        <f t="shared" si="45"/>
        <v/>
      </c>
      <c r="S106" t="str">
        <f t="shared" si="46"/>
        <v/>
      </c>
      <c r="T106" t="str">
        <f t="shared" si="47"/>
        <v/>
      </c>
      <c r="U106" t="str">
        <f t="shared" si="48"/>
        <v/>
      </c>
      <c r="V106" t="str">
        <f t="shared" si="49"/>
        <v/>
      </c>
      <c r="W106" t="str">
        <f t="shared" si="50"/>
        <v/>
      </c>
      <c r="X106" t="str">
        <f t="shared" si="51"/>
        <v/>
      </c>
    </row>
    <row r="107" spans="1:24" x14ac:dyDescent="0.35">
      <c r="A107">
        <v>2001</v>
      </c>
      <c r="B107" s="14">
        <v>37079</v>
      </c>
      <c r="C107">
        <v>7.9</v>
      </c>
      <c r="D107">
        <v>0.02</v>
      </c>
      <c r="E107">
        <v>-6.6546999999999983</v>
      </c>
      <c r="F107" s="14">
        <v>37110</v>
      </c>
      <c r="G107">
        <v>2.2000000000000002</v>
      </c>
      <c r="H107">
        <v>0</v>
      </c>
      <c r="I107">
        <v>-14.848600000000001</v>
      </c>
      <c r="J107" s="14">
        <v>37141</v>
      </c>
      <c r="K107">
        <v>1.7</v>
      </c>
      <c r="L107">
        <v>0</v>
      </c>
      <c r="M107">
        <v>-10.3871</v>
      </c>
      <c r="O107" t="str">
        <f t="shared" si="52"/>
        <v/>
      </c>
      <c r="P107" t="str">
        <f t="shared" si="43"/>
        <v/>
      </c>
      <c r="Q107" t="str">
        <f t="shared" si="44"/>
        <v/>
      </c>
      <c r="R107" t="str">
        <f t="shared" si="45"/>
        <v/>
      </c>
      <c r="S107" t="str">
        <f t="shared" si="46"/>
        <v/>
      </c>
      <c r="T107" t="str">
        <f t="shared" si="47"/>
        <v/>
      </c>
      <c r="U107" t="str">
        <f t="shared" si="48"/>
        <v/>
      </c>
      <c r="V107" t="str">
        <f t="shared" si="49"/>
        <v/>
      </c>
      <c r="W107" t="str">
        <f t="shared" si="50"/>
        <v/>
      </c>
      <c r="X107" t="str">
        <f t="shared" si="51"/>
        <v/>
      </c>
    </row>
    <row r="108" spans="1:24" x14ac:dyDescent="0.35">
      <c r="A108">
        <v>2001</v>
      </c>
      <c r="B108" s="14">
        <v>37080</v>
      </c>
      <c r="C108">
        <v>8.3000000000000007</v>
      </c>
      <c r="D108">
        <v>0.32</v>
      </c>
      <c r="E108">
        <v>35.665100000000002</v>
      </c>
      <c r="F108" s="14">
        <v>37111</v>
      </c>
      <c r="G108">
        <v>2.1</v>
      </c>
      <c r="H108">
        <v>0.15</v>
      </c>
      <c r="I108">
        <v>5.8801999999999968</v>
      </c>
      <c r="J108" s="14">
        <v>37142</v>
      </c>
      <c r="K108">
        <v>1.7</v>
      </c>
      <c r="L108">
        <v>0</v>
      </c>
      <c r="M108">
        <v>-10.3871</v>
      </c>
      <c r="O108" t="str">
        <f t="shared" si="52"/>
        <v/>
      </c>
      <c r="P108" t="str">
        <f t="shared" si="43"/>
        <v/>
      </c>
      <c r="Q108" t="str">
        <f t="shared" si="44"/>
        <v/>
      </c>
      <c r="R108" t="str">
        <f t="shared" si="45"/>
        <v/>
      </c>
      <c r="S108" t="str">
        <f t="shared" si="46"/>
        <v/>
      </c>
      <c r="T108" t="str">
        <f t="shared" si="47"/>
        <v/>
      </c>
      <c r="U108" t="str">
        <f t="shared" si="48"/>
        <v/>
      </c>
      <c r="V108" t="str">
        <f t="shared" si="49"/>
        <v/>
      </c>
      <c r="W108" t="str">
        <f t="shared" si="50"/>
        <v/>
      </c>
      <c r="X108" t="str">
        <f t="shared" si="51"/>
        <v/>
      </c>
    </row>
    <row r="109" spans="1:24" x14ac:dyDescent="0.35">
      <c r="A109">
        <v>2001</v>
      </c>
      <c r="B109" s="14">
        <v>37081</v>
      </c>
      <c r="C109">
        <v>8.9</v>
      </c>
      <c r="D109">
        <v>0.26</v>
      </c>
      <c r="E109">
        <v>28.178300000000004</v>
      </c>
      <c r="F109" s="14">
        <v>37112</v>
      </c>
      <c r="G109">
        <v>2.1</v>
      </c>
      <c r="H109">
        <v>0.02</v>
      </c>
      <c r="I109">
        <v>-12.209300000000002</v>
      </c>
      <c r="J109" s="14">
        <v>37143</v>
      </c>
      <c r="K109">
        <v>1.7</v>
      </c>
      <c r="L109">
        <v>0</v>
      </c>
      <c r="M109">
        <v>-10.3871</v>
      </c>
      <c r="O109" t="str">
        <f t="shared" si="52"/>
        <v/>
      </c>
      <c r="P109" t="str">
        <f t="shared" si="43"/>
        <v/>
      </c>
      <c r="Q109" t="str">
        <f t="shared" si="44"/>
        <v/>
      </c>
      <c r="R109" t="str">
        <f t="shared" si="45"/>
        <v/>
      </c>
      <c r="S109" t="str">
        <f t="shared" si="46"/>
        <v/>
      </c>
      <c r="T109" t="str">
        <f t="shared" si="47"/>
        <v/>
      </c>
      <c r="U109" t="str">
        <f t="shared" si="48"/>
        <v/>
      </c>
      <c r="V109" t="str">
        <f t="shared" si="49"/>
        <v/>
      </c>
      <c r="W109" t="str">
        <f t="shared" si="50"/>
        <v/>
      </c>
      <c r="X109" t="str">
        <f t="shared" si="51"/>
        <v/>
      </c>
    </row>
    <row r="110" spans="1:24" x14ac:dyDescent="0.35">
      <c r="A110">
        <v>2001</v>
      </c>
      <c r="B110" s="14">
        <v>37082</v>
      </c>
      <c r="C110">
        <v>8.6</v>
      </c>
      <c r="D110">
        <v>0</v>
      </c>
      <c r="E110">
        <v>-8.4317999999999991</v>
      </c>
      <c r="F110" s="14">
        <v>37113</v>
      </c>
      <c r="G110">
        <v>2.2999999999999998</v>
      </c>
      <c r="H110">
        <v>0.04</v>
      </c>
      <c r="I110">
        <v>-9.1389000000000031</v>
      </c>
      <c r="J110" s="14">
        <v>37144</v>
      </c>
      <c r="K110">
        <v>1.7</v>
      </c>
      <c r="L110">
        <v>0</v>
      </c>
      <c r="M110">
        <v>-10.3871</v>
      </c>
      <c r="O110" t="str">
        <f t="shared" si="52"/>
        <v/>
      </c>
      <c r="P110" t="str">
        <f t="shared" si="43"/>
        <v/>
      </c>
      <c r="Q110" t="str">
        <f t="shared" si="44"/>
        <v/>
      </c>
      <c r="R110" t="str">
        <f t="shared" si="45"/>
        <v/>
      </c>
      <c r="S110" t="str">
        <f t="shared" si="46"/>
        <v/>
      </c>
      <c r="T110" t="str">
        <f t="shared" si="47"/>
        <v/>
      </c>
      <c r="U110" t="str">
        <f t="shared" si="48"/>
        <v/>
      </c>
      <c r="V110" t="str">
        <f t="shared" si="49"/>
        <v/>
      </c>
      <c r="W110" t="str">
        <f t="shared" si="50"/>
        <v/>
      </c>
      <c r="X110" t="str">
        <f t="shared" si="51"/>
        <v/>
      </c>
    </row>
    <row r="111" spans="1:24" x14ac:dyDescent="0.35">
      <c r="A111">
        <v>2001</v>
      </c>
      <c r="B111" s="14">
        <v>37083</v>
      </c>
      <c r="C111">
        <v>8</v>
      </c>
      <c r="D111">
        <v>0</v>
      </c>
      <c r="E111">
        <v>-9.2939999999999987</v>
      </c>
      <c r="F111" s="14">
        <v>37114</v>
      </c>
      <c r="G111">
        <v>2.2999999999999998</v>
      </c>
      <c r="H111">
        <v>0</v>
      </c>
      <c r="I111">
        <v>-14.704900000000002</v>
      </c>
      <c r="J111" s="14">
        <v>37145</v>
      </c>
      <c r="K111">
        <v>1.7</v>
      </c>
      <c r="L111">
        <v>0</v>
      </c>
      <c r="M111">
        <v>-10.3871</v>
      </c>
      <c r="O111" t="str">
        <f t="shared" si="52"/>
        <v/>
      </c>
      <c r="P111" t="str">
        <f t="shared" si="43"/>
        <v/>
      </c>
      <c r="Q111" t="str">
        <f t="shared" si="44"/>
        <v/>
      </c>
      <c r="R111" t="str">
        <f t="shared" si="45"/>
        <v/>
      </c>
      <c r="S111" t="str">
        <f t="shared" si="46"/>
        <v/>
      </c>
      <c r="T111" t="str">
        <f t="shared" si="47"/>
        <v/>
      </c>
      <c r="U111" t="str">
        <f t="shared" si="48"/>
        <v/>
      </c>
      <c r="V111" t="str">
        <f t="shared" si="49"/>
        <v/>
      </c>
      <c r="W111" t="str">
        <f t="shared" si="50"/>
        <v/>
      </c>
      <c r="X111" t="str">
        <f t="shared" si="51"/>
        <v/>
      </c>
    </row>
    <row r="112" spans="1:24" x14ac:dyDescent="0.35">
      <c r="A112">
        <v>2001</v>
      </c>
      <c r="B112" s="14">
        <v>37084</v>
      </c>
      <c r="C112">
        <v>8.6</v>
      </c>
      <c r="D112">
        <v>0</v>
      </c>
      <c r="E112">
        <v>-8.4317999999999991</v>
      </c>
      <c r="F112" s="14">
        <v>37115</v>
      </c>
      <c r="G112">
        <v>2.1</v>
      </c>
      <c r="H112">
        <v>0</v>
      </c>
      <c r="I112">
        <v>-14.992300000000002</v>
      </c>
      <c r="J112" s="14">
        <v>37146</v>
      </c>
      <c r="K112">
        <v>1.6</v>
      </c>
      <c r="L112">
        <v>0</v>
      </c>
      <c r="M112">
        <v>-10.530799999999999</v>
      </c>
      <c r="O112" t="str">
        <f t="shared" si="52"/>
        <v/>
      </c>
      <c r="P112" t="str">
        <f t="shared" si="43"/>
        <v/>
      </c>
      <c r="Q112" t="str">
        <f t="shared" si="44"/>
        <v/>
      </c>
      <c r="R112" t="str">
        <f t="shared" si="45"/>
        <v/>
      </c>
      <c r="S112" t="str">
        <f t="shared" si="46"/>
        <v/>
      </c>
      <c r="T112" t="str">
        <f t="shared" si="47"/>
        <v/>
      </c>
      <c r="U112" t="str">
        <f t="shared" si="48"/>
        <v/>
      </c>
      <c r="V112" t="str">
        <f t="shared" si="49"/>
        <v/>
      </c>
      <c r="W112" t="str">
        <f t="shared" si="50"/>
        <v/>
      </c>
      <c r="X112" t="str">
        <f t="shared" si="51"/>
        <v/>
      </c>
    </row>
    <row r="113" spans="1:24" x14ac:dyDescent="0.35">
      <c r="A113">
        <v>2001</v>
      </c>
      <c r="B113" s="14">
        <v>37085</v>
      </c>
      <c r="C113">
        <v>9.6999999999999993</v>
      </c>
      <c r="D113">
        <v>0</v>
      </c>
      <c r="E113">
        <v>-6.8510999999999989</v>
      </c>
      <c r="F113" s="14">
        <v>37116</v>
      </c>
      <c r="G113">
        <v>2.2000000000000002</v>
      </c>
      <c r="H113">
        <v>0.02</v>
      </c>
      <c r="I113">
        <v>-12.065600000000002</v>
      </c>
      <c r="J113" s="14">
        <v>37147</v>
      </c>
      <c r="K113">
        <v>1.6</v>
      </c>
      <c r="L113">
        <v>0</v>
      </c>
      <c r="M113">
        <v>-10.530799999999999</v>
      </c>
      <c r="O113" t="str">
        <f t="shared" si="52"/>
        <v/>
      </c>
      <c r="P113" t="str">
        <f t="shared" si="43"/>
        <v/>
      </c>
      <c r="Q113" t="str">
        <f t="shared" si="44"/>
        <v/>
      </c>
      <c r="R113" t="str">
        <f t="shared" si="45"/>
        <v/>
      </c>
      <c r="S113" t="str">
        <f t="shared" si="46"/>
        <v/>
      </c>
      <c r="T113" t="str">
        <f t="shared" si="47"/>
        <v/>
      </c>
      <c r="U113" t="str">
        <f t="shared" si="48"/>
        <v/>
      </c>
      <c r="V113" t="str">
        <f t="shared" si="49"/>
        <v/>
      </c>
      <c r="W113" t="str">
        <f t="shared" si="50"/>
        <v/>
      </c>
      <c r="X113" t="str">
        <f t="shared" si="51"/>
        <v/>
      </c>
    </row>
    <row r="114" spans="1:24" x14ac:dyDescent="0.35">
      <c r="A114">
        <v>2001</v>
      </c>
      <c r="B114" s="14">
        <v>37086</v>
      </c>
      <c r="C114">
        <v>8.5</v>
      </c>
      <c r="D114">
        <v>0</v>
      </c>
      <c r="E114">
        <v>-8.5754999999999981</v>
      </c>
      <c r="F114" s="14">
        <v>37117</v>
      </c>
      <c r="G114">
        <v>2.2000000000000002</v>
      </c>
      <c r="H114">
        <v>0</v>
      </c>
      <c r="I114">
        <v>-14.848600000000001</v>
      </c>
      <c r="J114" s="14">
        <v>37148</v>
      </c>
      <c r="K114">
        <v>1.6</v>
      </c>
      <c r="L114">
        <v>0</v>
      </c>
      <c r="M114">
        <v>-10.530799999999999</v>
      </c>
      <c r="O114" t="str">
        <f t="shared" si="52"/>
        <v/>
      </c>
      <c r="P114" t="str">
        <f t="shared" si="43"/>
        <v/>
      </c>
      <c r="Q114" t="str">
        <f t="shared" si="44"/>
        <v/>
      </c>
      <c r="R114" t="str">
        <f t="shared" si="45"/>
        <v/>
      </c>
      <c r="S114" t="str">
        <f t="shared" si="46"/>
        <v/>
      </c>
      <c r="T114" t="str">
        <f t="shared" si="47"/>
        <v/>
      </c>
      <c r="U114" t="str">
        <f t="shared" si="48"/>
        <v/>
      </c>
      <c r="V114" t="str">
        <f t="shared" si="49"/>
        <v/>
      </c>
      <c r="W114" t="str">
        <f t="shared" si="50"/>
        <v/>
      </c>
      <c r="X114" t="str">
        <f t="shared" si="51"/>
        <v/>
      </c>
    </row>
    <row r="115" spans="1:24" x14ac:dyDescent="0.35">
      <c r="A115">
        <v>2001</v>
      </c>
      <c r="B115" s="14">
        <v>37087</v>
      </c>
      <c r="C115">
        <v>9.3000000000000007</v>
      </c>
      <c r="D115">
        <v>0.33</v>
      </c>
      <c r="E115">
        <v>38.493600000000001</v>
      </c>
      <c r="F115" s="14">
        <v>37118</v>
      </c>
      <c r="G115">
        <v>2.1</v>
      </c>
      <c r="H115">
        <v>0</v>
      </c>
      <c r="I115">
        <v>-14.992300000000002</v>
      </c>
      <c r="J115" s="14">
        <v>37149</v>
      </c>
      <c r="K115">
        <v>1.6</v>
      </c>
      <c r="L115">
        <v>0</v>
      </c>
      <c r="M115">
        <v>-10.530799999999999</v>
      </c>
      <c r="O115" t="str">
        <f t="shared" si="52"/>
        <v/>
      </c>
      <c r="P115" t="str">
        <f t="shared" si="43"/>
        <v/>
      </c>
      <c r="Q115" t="str">
        <f t="shared" si="44"/>
        <v/>
      </c>
      <c r="R115" t="str">
        <f t="shared" si="45"/>
        <v/>
      </c>
      <c r="S115" t="str">
        <f t="shared" si="46"/>
        <v/>
      </c>
      <c r="T115" t="str">
        <f t="shared" si="47"/>
        <v/>
      </c>
      <c r="U115" t="str">
        <f t="shared" si="48"/>
        <v/>
      </c>
      <c r="V115" t="str">
        <f t="shared" si="49"/>
        <v/>
      </c>
      <c r="W115" t="str">
        <f t="shared" si="50"/>
        <v/>
      </c>
      <c r="X115" t="str">
        <f t="shared" si="51"/>
        <v/>
      </c>
    </row>
    <row r="116" spans="1:24" x14ac:dyDescent="0.35">
      <c r="A116">
        <v>2001</v>
      </c>
      <c r="B116" s="14">
        <v>37088</v>
      </c>
      <c r="C116">
        <v>11</v>
      </c>
      <c r="D116">
        <v>0.05</v>
      </c>
      <c r="E116">
        <v>1.9745000000000008</v>
      </c>
      <c r="F116" s="14">
        <v>37119</v>
      </c>
      <c r="G116">
        <v>1.9</v>
      </c>
      <c r="H116">
        <v>0</v>
      </c>
      <c r="I116">
        <v>-15.279700000000002</v>
      </c>
      <c r="J116" s="14">
        <v>37150</v>
      </c>
      <c r="K116">
        <v>1.7</v>
      </c>
      <c r="L116">
        <v>0</v>
      </c>
      <c r="M116">
        <v>-10.3871</v>
      </c>
      <c r="O116" t="str">
        <f t="shared" si="52"/>
        <v/>
      </c>
      <c r="P116" t="str">
        <f t="shared" si="43"/>
        <v/>
      </c>
      <c r="Q116" t="str">
        <f t="shared" si="44"/>
        <v/>
      </c>
      <c r="R116" t="str">
        <f t="shared" si="45"/>
        <v/>
      </c>
      <c r="S116" t="str">
        <f t="shared" si="46"/>
        <v/>
      </c>
      <c r="T116" t="str">
        <f t="shared" si="47"/>
        <v/>
      </c>
      <c r="U116" t="str">
        <f t="shared" si="48"/>
        <v/>
      </c>
      <c r="V116" t="str">
        <f t="shared" si="49"/>
        <v/>
      </c>
      <c r="W116" t="str">
        <f t="shared" si="50"/>
        <v/>
      </c>
      <c r="X116" t="str">
        <f t="shared" si="51"/>
        <v/>
      </c>
    </row>
    <row r="117" spans="1:24" x14ac:dyDescent="0.35">
      <c r="A117">
        <v>2001</v>
      </c>
      <c r="B117" s="14">
        <v>37089</v>
      </c>
      <c r="C117">
        <v>9.1999999999999993</v>
      </c>
      <c r="D117">
        <v>0</v>
      </c>
      <c r="E117">
        <v>-7.5695999999999994</v>
      </c>
      <c r="F117" s="14">
        <v>37120</v>
      </c>
      <c r="G117">
        <v>2</v>
      </c>
      <c r="H117">
        <v>0</v>
      </c>
      <c r="I117">
        <v>-15.136000000000001</v>
      </c>
      <c r="J117" s="14">
        <v>37151</v>
      </c>
      <c r="K117">
        <v>1.7</v>
      </c>
      <c r="L117">
        <v>0</v>
      </c>
      <c r="M117">
        <v>-10.3871</v>
      </c>
      <c r="O117" t="str">
        <f t="shared" si="52"/>
        <v/>
      </c>
      <c r="P117" t="str">
        <f t="shared" si="43"/>
        <v/>
      </c>
      <c r="Q117" t="str">
        <f t="shared" si="44"/>
        <v/>
      </c>
      <c r="R117" t="str">
        <f t="shared" si="45"/>
        <v/>
      </c>
      <c r="S117" t="str">
        <f t="shared" si="46"/>
        <v/>
      </c>
      <c r="T117" t="str">
        <f t="shared" si="47"/>
        <v/>
      </c>
      <c r="U117" t="str">
        <f t="shared" si="48"/>
        <v/>
      </c>
      <c r="V117" t="str">
        <f t="shared" si="49"/>
        <v/>
      </c>
      <c r="W117" t="str">
        <f t="shared" si="50"/>
        <v/>
      </c>
      <c r="X117" t="str">
        <f t="shared" si="51"/>
        <v/>
      </c>
    </row>
    <row r="118" spans="1:24" x14ac:dyDescent="0.35">
      <c r="A118">
        <v>2001</v>
      </c>
      <c r="B118" s="14">
        <v>37090</v>
      </c>
      <c r="C118">
        <v>12</v>
      </c>
      <c r="D118">
        <v>0.03</v>
      </c>
      <c r="E118">
        <v>0.62850000000000072</v>
      </c>
      <c r="F118" s="14">
        <v>37121</v>
      </c>
      <c r="G118">
        <v>2.1</v>
      </c>
      <c r="H118">
        <v>0.13</v>
      </c>
      <c r="I118">
        <v>3.0971999999999991</v>
      </c>
      <c r="J118" s="14">
        <v>37152</v>
      </c>
      <c r="K118">
        <v>1.7</v>
      </c>
      <c r="L118">
        <v>0</v>
      </c>
      <c r="M118">
        <v>-10.3871</v>
      </c>
      <c r="O118" t="str">
        <f t="shared" si="52"/>
        <v/>
      </c>
      <c r="P118" t="str">
        <f t="shared" si="43"/>
        <v/>
      </c>
      <c r="Q118" t="str">
        <f t="shared" si="44"/>
        <v/>
      </c>
      <c r="R118" t="str">
        <f t="shared" si="45"/>
        <v/>
      </c>
      <c r="S118" t="str">
        <f t="shared" si="46"/>
        <v/>
      </c>
      <c r="T118" t="str">
        <f t="shared" si="47"/>
        <v/>
      </c>
      <c r="U118" t="str">
        <f t="shared" si="48"/>
        <v/>
      </c>
      <c r="V118" t="str">
        <f t="shared" si="49"/>
        <v/>
      </c>
      <c r="W118" t="str">
        <f t="shared" si="50"/>
        <v/>
      </c>
      <c r="X118" t="str">
        <f t="shared" si="51"/>
        <v/>
      </c>
    </row>
    <row r="119" spans="1:24" x14ac:dyDescent="0.35">
      <c r="A119">
        <v>2001</v>
      </c>
      <c r="B119" s="14">
        <v>37091</v>
      </c>
      <c r="C119">
        <v>10</v>
      </c>
      <c r="D119">
        <v>0.17</v>
      </c>
      <c r="E119">
        <v>17.235500000000005</v>
      </c>
      <c r="F119" s="14">
        <v>37122</v>
      </c>
      <c r="G119">
        <v>1.9</v>
      </c>
      <c r="H119">
        <v>0</v>
      </c>
      <c r="I119">
        <v>-15.279700000000002</v>
      </c>
      <c r="J119" s="14">
        <v>37153</v>
      </c>
      <c r="K119">
        <v>1.7</v>
      </c>
      <c r="L119">
        <v>0</v>
      </c>
      <c r="M119">
        <v>-10.3871</v>
      </c>
      <c r="O119" t="str">
        <f t="shared" si="52"/>
        <v/>
      </c>
      <c r="P119" t="str">
        <f t="shared" si="43"/>
        <v/>
      </c>
      <c r="Q119" t="str">
        <f t="shared" si="44"/>
        <v/>
      </c>
      <c r="R119" t="str">
        <f t="shared" si="45"/>
        <v/>
      </c>
      <c r="S119" t="str">
        <f t="shared" si="46"/>
        <v/>
      </c>
      <c r="T119" t="str">
        <f t="shared" si="47"/>
        <v/>
      </c>
      <c r="U119" t="str">
        <f t="shared" si="48"/>
        <v/>
      </c>
      <c r="V119" t="str">
        <f t="shared" si="49"/>
        <v/>
      </c>
      <c r="W119" t="str">
        <f t="shared" si="50"/>
        <v/>
      </c>
      <c r="X119" t="str">
        <f t="shared" si="51"/>
        <v/>
      </c>
    </row>
    <row r="120" spans="1:24" x14ac:dyDescent="0.35">
      <c r="A120">
        <v>2001</v>
      </c>
      <c r="B120" s="14">
        <v>37092</v>
      </c>
      <c r="C120">
        <v>8.6</v>
      </c>
      <c r="D120">
        <v>0</v>
      </c>
      <c r="E120">
        <v>-8.4317999999999991</v>
      </c>
      <c r="F120" s="14">
        <v>37123</v>
      </c>
      <c r="G120">
        <v>1.9</v>
      </c>
      <c r="H120">
        <v>0</v>
      </c>
      <c r="I120">
        <v>-15.279700000000002</v>
      </c>
      <c r="J120" s="14">
        <v>37154</v>
      </c>
      <c r="K120">
        <v>1.6</v>
      </c>
      <c r="L120">
        <v>0</v>
      </c>
      <c r="M120">
        <v>-10.530799999999999</v>
      </c>
      <c r="O120" t="str">
        <f t="shared" si="52"/>
        <v/>
      </c>
      <c r="P120" t="str">
        <f t="shared" si="43"/>
        <v/>
      </c>
      <c r="Q120" t="str">
        <f t="shared" si="44"/>
        <v/>
      </c>
      <c r="R120" t="str">
        <f t="shared" si="45"/>
        <v/>
      </c>
      <c r="S120" t="str">
        <f t="shared" si="46"/>
        <v/>
      </c>
      <c r="T120" t="str">
        <f t="shared" si="47"/>
        <v/>
      </c>
      <c r="U120" t="str">
        <f t="shared" si="48"/>
        <v/>
      </c>
      <c r="V120" t="str">
        <f t="shared" si="49"/>
        <v/>
      </c>
      <c r="W120" t="str">
        <f t="shared" si="50"/>
        <v/>
      </c>
      <c r="X120" t="str">
        <f t="shared" si="51"/>
        <v/>
      </c>
    </row>
    <row r="121" spans="1:24" x14ac:dyDescent="0.35">
      <c r="A121">
        <v>2001</v>
      </c>
      <c r="B121" s="14">
        <v>37093</v>
      </c>
      <c r="C121">
        <v>7.5</v>
      </c>
      <c r="D121">
        <v>0</v>
      </c>
      <c r="E121">
        <v>-10.012499999999999</v>
      </c>
      <c r="F121" s="14">
        <v>37124</v>
      </c>
      <c r="G121">
        <v>2</v>
      </c>
      <c r="H121">
        <v>0.26</v>
      </c>
      <c r="I121">
        <v>21.042999999999999</v>
      </c>
      <c r="J121" s="14">
        <v>37155</v>
      </c>
      <c r="K121">
        <v>1.8</v>
      </c>
      <c r="L121">
        <v>0</v>
      </c>
      <c r="M121">
        <v>-10.243399999999999</v>
      </c>
      <c r="O121" t="str">
        <f t="shared" si="52"/>
        <v/>
      </c>
      <c r="P121" t="str">
        <f t="shared" si="43"/>
        <v/>
      </c>
      <c r="Q121" t="str">
        <f t="shared" si="44"/>
        <v/>
      </c>
      <c r="R121" t="str">
        <f t="shared" si="45"/>
        <v/>
      </c>
      <c r="S121" t="str">
        <f t="shared" si="46"/>
        <v/>
      </c>
      <c r="T121" t="str">
        <f t="shared" si="47"/>
        <v/>
      </c>
      <c r="U121" t="str">
        <f t="shared" si="48"/>
        <v/>
      </c>
      <c r="V121" t="str">
        <f t="shared" si="49"/>
        <v/>
      </c>
      <c r="W121" t="str">
        <f t="shared" si="50"/>
        <v/>
      </c>
      <c r="X121" t="str">
        <f t="shared" si="51"/>
        <v/>
      </c>
    </row>
    <row r="122" spans="1:24" x14ac:dyDescent="0.35">
      <c r="A122">
        <v>2001</v>
      </c>
      <c r="B122" s="14">
        <v>37094</v>
      </c>
      <c r="C122">
        <v>6.4</v>
      </c>
      <c r="D122">
        <v>0</v>
      </c>
      <c r="E122">
        <v>-11.593199999999998</v>
      </c>
      <c r="F122" s="14">
        <v>37125</v>
      </c>
      <c r="G122">
        <v>2.1</v>
      </c>
      <c r="H122">
        <v>0</v>
      </c>
      <c r="I122">
        <v>-14.992300000000002</v>
      </c>
      <c r="J122" s="14">
        <v>37156</v>
      </c>
      <c r="K122">
        <v>4.5</v>
      </c>
      <c r="L122">
        <v>0.64</v>
      </c>
      <c r="M122">
        <v>82.692499999999995</v>
      </c>
      <c r="O122" t="str">
        <f t="shared" si="52"/>
        <v/>
      </c>
      <c r="P122" t="str">
        <f t="shared" si="43"/>
        <v/>
      </c>
      <c r="Q122" t="str">
        <f t="shared" si="44"/>
        <v/>
      </c>
      <c r="R122" t="str">
        <f t="shared" si="45"/>
        <v/>
      </c>
      <c r="S122" t="str">
        <f t="shared" si="46"/>
        <v/>
      </c>
      <c r="T122" t="str">
        <f t="shared" si="47"/>
        <v/>
      </c>
      <c r="U122" t="str">
        <f t="shared" si="48"/>
        <v/>
      </c>
      <c r="V122" t="str">
        <f t="shared" si="49"/>
        <v/>
      </c>
      <c r="W122" t="str">
        <f t="shared" si="50"/>
        <v/>
      </c>
      <c r="X122" t="str">
        <f t="shared" si="51"/>
        <v/>
      </c>
    </row>
    <row r="123" spans="1:24" x14ac:dyDescent="0.35">
      <c r="A123">
        <v>2001</v>
      </c>
      <c r="B123" s="14">
        <v>37095</v>
      </c>
      <c r="C123">
        <v>5.4</v>
      </c>
      <c r="D123">
        <v>0</v>
      </c>
      <c r="E123">
        <v>-13.030199999999997</v>
      </c>
      <c r="F123" s="14">
        <v>37126</v>
      </c>
      <c r="G123">
        <v>2</v>
      </c>
      <c r="H123">
        <v>0</v>
      </c>
      <c r="I123">
        <v>-15.136000000000001</v>
      </c>
      <c r="J123" s="14">
        <v>37157</v>
      </c>
      <c r="K123">
        <v>2.9</v>
      </c>
      <c r="L123">
        <v>0.16</v>
      </c>
      <c r="M123">
        <v>13.601299999999998</v>
      </c>
      <c r="O123" t="str">
        <f t="shared" si="52"/>
        <v/>
      </c>
      <c r="P123" t="str">
        <f t="shared" si="43"/>
        <v/>
      </c>
      <c r="Q123" t="str">
        <f t="shared" si="44"/>
        <v/>
      </c>
      <c r="R123" t="str">
        <f t="shared" si="45"/>
        <v/>
      </c>
      <c r="S123" t="str">
        <f t="shared" si="46"/>
        <v/>
      </c>
      <c r="T123" t="str">
        <f t="shared" si="47"/>
        <v/>
      </c>
      <c r="U123" t="str">
        <f t="shared" si="48"/>
        <v/>
      </c>
      <c r="V123" t="str">
        <f t="shared" si="49"/>
        <v/>
      </c>
      <c r="W123" t="str">
        <f t="shared" si="50"/>
        <v/>
      </c>
      <c r="X123" t="str">
        <f t="shared" si="51"/>
        <v/>
      </c>
    </row>
    <row r="124" spans="1:24" x14ac:dyDescent="0.35">
      <c r="A124">
        <v>2001</v>
      </c>
      <c r="B124" s="14">
        <v>37096</v>
      </c>
      <c r="C124">
        <v>4.3</v>
      </c>
      <c r="D124">
        <v>0</v>
      </c>
      <c r="E124">
        <v>-14.610899999999999</v>
      </c>
      <c r="F124" s="14">
        <v>37127</v>
      </c>
      <c r="G124">
        <v>1.8</v>
      </c>
      <c r="H124">
        <v>0</v>
      </c>
      <c r="I124">
        <v>-15.423400000000001</v>
      </c>
      <c r="J124" s="14">
        <v>37158</v>
      </c>
      <c r="K124">
        <v>2.1</v>
      </c>
      <c r="L124">
        <v>0</v>
      </c>
      <c r="M124">
        <v>-9.8123000000000005</v>
      </c>
      <c r="O124" t="str">
        <f t="shared" si="52"/>
        <v/>
      </c>
      <c r="P124" t="str">
        <f t="shared" si="43"/>
        <v/>
      </c>
      <c r="Q124" t="str">
        <f t="shared" si="44"/>
        <v/>
      </c>
      <c r="R124" t="str">
        <f t="shared" si="45"/>
        <v/>
      </c>
      <c r="S124" t="str">
        <f t="shared" si="46"/>
        <v/>
      </c>
      <c r="T124" t="str">
        <f t="shared" si="47"/>
        <v/>
      </c>
      <c r="U124" t="str">
        <f t="shared" si="48"/>
        <v/>
      </c>
      <c r="V124" t="str">
        <f t="shared" si="49"/>
        <v/>
      </c>
      <c r="W124" t="str">
        <f t="shared" si="50"/>
        <v/>
      </c>
      <c r="X124" t="str">
        <f t="shared" si="51"/>
        <v/>
      </c>
    </row>
    <row r="125" spans="1:24" x14ac:dyDescent="0.35">
      <c r="A125">
        <v>2001</v>
      </c>
      <c r="B125" s="14">
        <v>37097</v>
      </c>
      <c r="C125">
        <v>3.6</v>
      </c>
      <c r="D125">
        <v>7.0000000000000007E-2</v>
      </c>
      <c r="E125">
        <v>-5.876299999999997</v>
      </c>
      <c r="F125" s="14">
        <v>37128</v>
      </c>
      <c r="G125">
        <v>1.7</v>
      </c>
      <c r="H125">
        <v>0</v>
      </c>
      <c r="I125">
        <v>-15.567100000000002</v>
      </c>
      <c r="J125" s="14">
        <v>37159</v>
      </c>
      <c r="K125">
        <v>2.1</v>
      </c>
      <c r="L125">
        <v>0</v>
      </c>
      <c r="M125">
        <v>-9.8123000000000005</v>
      </c>
      <c r="O125" t="str">
        <f t="shared" si="52"/>
        <v/>
      </c>
      <c r="P125" t="str">
        <f t="shared" si="43"/>
        <v/>
      </c>
      <c r="Q125" t="str">
        <f t="shared" si="44"/>
        <v/>
      </c>
      <c r="R125" t="str">
        <f t="shared" si="45"/>
        <v/>
      </c>
      <c r="S125" t="str">
        <f t="shared" si="46"/>
        <v/>
      </c>
      <c r="T125" t="str">
        <f t="shared" si="47"/>
        <v/>
      </c>
      <c r="U125" t="str">
        <f t="shared" si="48"/>
        <v/>
      </c>
      <c r="V125" t="str">
        <f t="shared" si="49"/>
        <v/>
      </c>
      <c r="W125" t="str">
        <f t="shared" si="50"/>
        <v/>
      </c>
      <c r="X125" t="str">
        <f t="shared" si="51"/>
        <v/>
      </c>
    </row>
    <row r="126" spans="1:24" x14ac:dyDescent="0.35">
      <c r="A126">
        <v>2001</v>
      </c>
      <c r="B126" s="14">
        <v>37098</v>
      </c>
      <c r="C126">
        <v>3.2</v>
      </c>
      <c r="D126">
        <v>0</v>
      </c>
      <c r="E126">
        <v>-16.191599999999998</v>
      </c>
      <c r="F126" s="14">
        <v>37129</v>
      </c>
      <c r="G126">
        <v>1.7</v>
      </c>
      <c r="H126">
        <v>0</v>
      </c>
      <c r="I126">
        <v>-15.567100000000002</v>
      </c>
      <c r="J126" s="14">
        <v>37160</v>
      </c>
      <c r="K126">
        <v>11</v>
      </c>
      <c r="L126">
        <v>1.83</v>
      </c>
      <c r="M126">
        <v>257.62150000000003</v>
      </c>
      <c r="O126" t="str">
        <f t="shared" si="52"/>
        <v/>
      </c>
      <c r="P126" t="str">
        <f t="shared" si="43"/>
        <v/>
      </c>
      <c r="Q126" t="str">
        <f t="shared" si="44"/>
        <v/>
      </c>
      <c r="R126" t="str">
        <f t="shared" si="45"/>
        <v/>
      </c>
      <c r="S126" t="str">
        <f t="shared" si="46"/>
        <v/>
      </c>
      <c r="T126" t="str">
        <f t="shared" si="47"/>
        <v/>
      </c>
      <c r="U126" t="str">
        <f t="shared" si="48"/>
        <v/>
      </c>
      <c r="V126" t="str">
        <f t="shared" si="49"/>
        <v/>
      </c>
      <c r="W126" t="str">
        <f t="shared" si="50"/>
        <v/>
      </c>
      <c r="X126" t="str">
        <f t="shared" si="51"/>
        <v/>
      </c>
    </row>
    <row r="127" spans="1:24" x14ac:dyDescent="0.35">
      <c r="A127">
        <v>2001</v>
      </c>
      <c r="B127" s="14">
        <v>37099</v>
      </c>
      <c r="C127">
        <v>3.2</v>
      </c>
      <c r="D127">
        <v>0</v>
      </c>
      <c r="E127">
        <v>-16.191599999999998</v>
      </c>
      <c r="F127" s="14">
        <v>37130</v>
      </c>
      <c r="G127">
        <v>2</v>
      </c>
      <c r="H127">
        <v>0</v>
      </c>
      <c r="I127">
        <v>-15.136000000000001</v>
      </c>
      <c r="J127" s="14">
        <v>37161</v>
      </c>
      <c r="K127">
        <v>5.9</v>
      </c>
      <c r="L127">
        <v>0</v>
      </c>
      <c r="M127">
        <v>-4.3516999999999992</v>
      </c>
      <c r="O127" t="str">
        <f t="shared" si="52"/>
        <v/>
      </c>
      <c r="P127" t="str">
        <f t="shared" si="43"/>
        <v/>
      </c>
      <c r="Q127" t="str">
        <f t="shared" si="44"/>
        <v/>
      </c>
      <c r="R127" t="str">
        <f t="shared" si="45"/>
        <v/>
      </c>
      <c r="S127" t="str">
        <f t="shared" si="46"/>
        <v/>
      </c>
      <c r="T127" t="str">
        <f t="shared" si="47"/>
        <v/>
      </c>
      <c r="U127" t="str">
        <f t="shared" si="48"/>
        <v/>
      </c>
      <c r="V127" t="str">
        <f t="shared" si="49"/>
        <v/>
      </c>
      <c r="W127" t="str">
        <f t="shared" si="50"/>
        <v/>
      </c>
      <c r="X127" t="str">
        <f t="shared" si="51"/>
        <v/>
      </c>
    </row>
    <row r="128" spans="1:24" x14ac:dyDescent="0.35">
      <c r="A128">
        <v>2001</v>
      </c>
      <c r="B128" s="14">
        <v>37100</v>
      </c>
      <c r="C128">
        <v>3.2</v>
      </c>
      <c r="D128">
        <v>0</v>
      </c>
      <c r="E128">
        <v>-16.191599999999998</v>
      </c>
      <c r="F128" s="14">
        <v>37131</v>
      </c>
      <c r="G128">
        <v>2.2999999999999998</v>
      </c>
      <c r="H128">
        <v>0</v>
      </c>
      <c r="I128">
        <v>-14.704900000000002</v>
      </c>
      <c r="J128" s="14">
        <v>37162</v>
      </c>
      <c r="K128">
        <v>4.7</v>
      </c>
      <c r="L128">
        <v>0</v>
      </c>
      <c r="M128">
        <v>-6.0760999999999994</v>
      </c>
      <c r="O128" t="str">
        <f t="shared" si="52"/>
        <v/>
      </c>
      <c r="P128" t="str">
        <f t="shared" si="43"/>
        <v/>
      </c>
      <c r="Q128" t="str">
        <f t="shared" si="44"/>
        <v/>
      </c>
      <c r="R128" t="str">
        <f t="shared" si="45"/>
        <v/>
      </c>
      <c r="S128" t="str">
        <f t="shared" si="46"/>
        <v/>
      </c>
      <c r="T128" t="str">
        <f t="shared" si="47"/>
        <v/>
      </c>
      <c r="U128" t="str">
        <f t="shared" si="48"/>
        <v/>
      </c>
      <c r="V128" t="str">
        <f t="shared" si="49"/>
        <v/>
      </c>
      <c r="W128" t="str">
        <f t="shared" si="50"/>
        <v/>
      </c>
      <c r="X128" t="str">
        <f t="shared" si="51"/>
        <v/>
      </c>
    </row>
    <row r="129" spans="1:24" x14ac:dyDescent="0.35">
      <c r="A129">
        <v>2001</v>
      </c>
      <c r="B129" s="14">
        <v>37101</v>
      </c>
      <c r="C129">
        <v>3.1</v>
      </c>
      <c r="D129">
        <v>0</v>
      </c>
      <c r="E129">
        <v>-16.3353</v>
      </c>
      <c r="F129" s="14">
        <v>37132</v>
      </c>
      <c r="G129">
        <v>2.5</v>
      </c>
      <c r="H129">
        <v>0.23</v>
      </c>
      <c r="I129">
        <v>17.587</v>
      </c>
      <c r="J129" s="14">
        <v>37163</v>
      </c>
      <c r="K129">
        <v>4</v>
      </c>
      <c r="L129">
        <v>0</v>
      </c>
      <c r="M129">
        <v>-7.0819999999999999</v>
      </c>
      <c r="O129" t="str">
        <f t="shared" si="52"/>
        <v/>
      </c>
      <c r="P129" t="str">
        <f t="shared" si="43"/>
        <v/>
      </c>
      <c r="Q129" t="str">
        <f t="shared" si="44"/>
        <v/>
      </c>
      <c r="R129" t="str">
        <f t="shared" si="45"/>
        <v/>
      </c>
      <c r="S129" t="str">
        <f t="shared" si="46"/>
        <v/>
      </c>
      <c r="T129" t="str">
        <f t="shared" si="47"/>
        <v/>
      </c>
      <c r="U129" t="str">
        <f t="shared" si="48"/>
        <v/>
      </c>
      <c r="V129" t="str">
        <f t="shared" si="49"/>
        <v/>
      </c>
      <c r="W129" t="str">
        <f t="shared" si="50"/>
        <v/>
      </c>
      <c r="X129" t="str">
        <f t="shared" si="51"/>
        <v/>
      </c>
    </row>
    <row r="130" spans="1:24" x14ac:dyDescent="0.35">
      <c r="A130">
        <v>2001</v>
      </c>
      <c r="B130" s="14">
        <v>37102</v>
      </c>
      <c r="C130">
        <v>3</v>
      </c>
      <c r="D130">
        <v>0</v>
      </c>
      <c r="E130">
        <v>-16.478999999999999</v>
      </c>
      <c r="F130" s="14">
        <v>37133</v>
      </c>
      <c r="G130">
        <v>2.1</v>
      </c>
      <c r="H130">
        <v>0</v>
      </c>
      <c r="I130">
        <v>-14.992300000000002</v>
      </c>
      <c r="J130" s="14">
        <v>37164</v>
      </c>
      <c r="K130">
        <v>3.5</v>
      </c>
      <c r="L130">
        <v>0</v>
      </c>
      <c r="M130">
        <v>-7.8004999999999995</v>
      </c>
      <c r="O130" t="str">
        <f t="shared" si="52"/>
        <v/>
      </c>
      <c r="P130" t="str">
        <f t="shared" si="43"/>
        <v/>
      </c>
      <c r="Q130" t="str">
        <f t="shared" si="44"/>
        <v/>
      </c>
      <c r="R130" t="str">
        <f t="shared" si="45"/>
        <v/>
      </c>
      <c r="S130" t="str">
        <f t="shared" si="46"/>
        <v/>
      </c>
      <c r="T130" t="str">
        <f t="shared" si="47"/>
        <v/>
      </c>
      <c r="U130" t="str">
        <f t="shared" si="48"/>
        <v/>
      </c>
      <c r="V130" t="str">
        <f t="shared" si="49"/>
        <v/>
      </c>
      <c r="W130" t="str">
        <f t="shared" si="50"/>
        <v/>
      </c>
      <c r="X130" t="str">
        <f t="shared" si="51"/>
        <v/>
      </c>
    </row>
    <row r="131" spans="1:24" x14ac:dyDescent="0.35">
      <c r="A131">
        <v>2001</v>
      </c>
      <c r="B131" s="14">
        <v>37103</v>
      </c>
      <c r="C131">
        <v>2.7</v>
      </c>
      <c r="D131">
        <v>0</v>
      </c>
      <c r="E131">
        <v>-16.9101</v>
      </c>
      <c r="F131" s="14">
        <v>37134</v>
      </c>
      <c r="G131">
        <v>1.9</v>
      </c>
      <c r="H131">
        <v>0</v>
      </c>
      <c r="I131">
        <v>-15.279700000000002</v>
      </c>
      <c r="M131" t="s">
        <v>87</v>
      </c>
      <c r="O131" t="str">
        <f t="shared" si="52"/>
        <v/>
      </c>
      <c r="P131" t="str">
        <f t="shared" si="43"/>
        <v/>
      </c>
      <c r="Q131" t="str">
        <f t="shared" si="44"/>
        <v/>
      </c>
      <c r="R131" t="str">
        <f t="shared" si="45"/>
        <v/>
      </c>
      <c r="S131" t="str">
        <f t="shared" si="46"/>
        <v/>
      </c>
      <c r="T131" t="str">
        <f t="shared" si="47"/>
        <v/>
      </c>
      <c r="U131" t="str">
        <f t="shared" si="48"/>
        <v/>
      </c>
      <c r="V131" t="str">
        <f t="shared" si="49"/>
        <v/>
      </c>
      <c r="W131" t="str">
        <f t="shared" si="50"/>
        <v/>
      </c>
      <c r="X131" t="str">
        <f t="shared" si="51"/>
        <v/>
      </c>
    </row>
    <row r="132" spans="1:24" x14ac:dyDescent="0.35">
      <c r="A132">
        <v>2002</v>
      </c>
      <c r="B132" s="14">
        <v>37438</v>
      </c>
      <c r="C132">
        <v>12.5</v>
      </c>
      <c r="D132">
        <v>0.1</v>
      </c>
      <c r="E132">
        <v>11.087500000000002</v>
      </c>
      <c r="F132" s="14">
        <v>37469</v>
      </c>
      <c r="G132">
        <v>6.7</v>
      </c>
      <c r="H132">
        <v>0</v>
      </c>
      <c r="I132">
        <v>-8.3821000000000012</v>
      </c>
      <c r="J132" s="14">
        <v>37500</v>
      </c>
      <c r="K132">
        <v>3.43</v>
      </c>
      <c r="L132">
        <v>0</v>
      </c>
      <c r="M132">
        <v>-7.9010899999999999</v>
      </c>
      <c r="O132">
        <f t="shared" si="52"/>
        <v>2002</v>
      </c>
      <c r="P132">
        <f t="shared" si="43"/>
        <v>241.80690000000001</v>
      </c>
      <c r="Q132">
        <f t="shared" si="44"/>
        <v>-35.958749999999988</v>
      </c>
      <c r="R132">
        <f t="shared" si="45"/>
        <v>-22.354989999999987</v>
      </c>
      <c r="S132">
        <f t="shared" si="46"/>
        <v>-54.848009999999995</v>
      </c>
      <c r="T132">
        <f t="shared" si="47"/>
        <v>49.715589999999992</v>
      </c>
      <c r="U132">
        <f t="shared" si="48"/>
        <v>-51.401060000000001</v>
      </c>
      <c r="V132">
        <f t="shared" si="49"/>
        <v>-69.56713000000002</v>
      </c>
      <c r="W132">
        <f t="shared" si="50"/>
        <v>-35.842980000000011</v>
      </c>
      <c r="X132">
        <f t="shared" si="51"/>
        <v>-28.60086999999999</v>
      </c>
    </row>
    <row r="133" spans="1:24" x14ac:dyDescent="0.35">
      <c r="A133">
        <v>2002</v>
      </c>
      <c r="B133" s="14">
        <v>37439</v>
      </c>
      <c r="C133">
        <v>18.7</v>
      </c>
      <c r="D133">
        <v>0</v>
      </c>
      <c r="E133">
        <v>6.081900000000001</v>
      </c>
      <c r="F133" s="14">
        <v>37470</v>
      </c>
      <c r="G133">
        <v>6.05</v>
      </c>
      <c r="H133">
        <v>0</v>
      </c>
      <c r="I133">
        <v>-9.3161500000000022</v>
      </c>
      <c r="J133" s="14">
        <v>37501</v>
      </c>
      <c r="K133">
        <v>3.27</v>
      </c>
      <c r="L133">
        <v>0</v>
      </c>
      <c r="M133">
        <v>-8.1310099999999998</v>
      </c>
      <c r="O133" t="str">
        <f t="shared" si="52"/>
        <v/>
      </c>
      <c r="P133" t="str">
        <f t="shared" si="43"/>
        <v/>
      </c>
      <c r="Q133" t="str">
        <f t="shared" si="44"/>
        <v/>
      </c>
      <c r="R133" t="str">
        <f t="shared" si="45"/>
        <v/>
      </c>
      <c r="S133" t="str">
        <f t="shared" si="46"/>
        <v/>
      </c>
      <c r="T133" t="str">
        <f t="shared" si="47"/>
        <v/>
      </c>
      <c r="U133" t="str">
        <f t="shared" si="48"/>
        <v/>
      </c>
      <c r="V133" t="str">
        <f t="shared" si="49"/>
        <v/>
      </c>
      <c r="W133" t="str">
        <f t="shared" si="50"/>
        <v/>
      </c>
      <c r="X133" t="str">
        <f t="shared" si="51"/>
        <v/>
      </c>
    </row>
    <row r="134" spans="1:24" x14ac:dyDescent="0.35">
      <c r="A134">
        <v>2002</v>
      </c>
      <c r="B134" s="14">
        <v>37440</v>
      </c>
      <c r="C134">
        <v>19.100000000000001</v>
      </c>
      <c r="D134">
        <v>0.7</v>
      </c>
      <c r="E134">
        <v>104.0617</v>
      </c>
      <c r="F134" s="14">
        <v>37471</v>
      </c>
      <c r="G134">
        <v>6.38</v>
      </c>
      <c r="H134">
        <v>0</v>
      </c>
      <c r="I134">
        <v>-8.841940000000001</v>
      </c>
      <c r="J134" s="14">
        <v>37502</v>
      </c>
      <c r="K134">
        <v>3.51</v>
      </c>
      <c r="L134">
        <v>0.05</v>
      </c>
      <c r="M134">
        <v>-0.82863000000000042</v>
      </c>
      <c r="O134" t="str">
        <f t="shared" si="52"/>
        <v/>
      </c>
      <c r="P134" t="str">
        <f t="shared" ref="P134:P197" si="53">IF(AND($O134&lt;&gt;"",$E134&lt;&gt;""),SUM(E134:E140),"")</f>
        <v/>
      </c>
      <c r="Q134" t="str">
        <f t="shared" ref="Q134:Q197" si="54">IF(AND($O134&lt;&gt;"",$E141&lt;&gt;""),SUM(E141:E147),"")</f>
        <v/>
      </c>
      <c r="R134" t="str">
        <f t="shared" ref="R134:R197" si="55">IF(AND($O134&lt;&gt;"",$E148&lt;&gt;""),SUM(E148:E154),"")</f>
        <v/>
      </c>
      <c r="S134" t="str">
        <f t="shared" ref="S134:S197" si="56">IF(AND($O134&lt;&gt;"",$E155&lt;&gt;""),SUM(E155:E161),"")</f>
        <v/>
      </c>
      <c r="T134" t="str">
        <f t="shared" ref="T134:T197" si="57">IF(AND($O134&lt;&gt;"",$E162&lt;&gt;""),SUM(E162:E164)+SUM(I134:I137),"")</f>
        <v/>
      </c>
      <c r="U134" t="str">
        <f t="shared" ref="U134:U197" si="58">IF(AND($O134&lt;&gt;"",$I138&lt;&gt;""),SUM(I138:I144),"")</f>
        <v/>
      </c>
      <c r="V134" t="str">
        <f t="shared" ref="V134:V197" si="59">IF(AND($O134&lt;&gt;"",$I145&lt;&gt;""),SUM(I145:I151),"")</f>
        <v/>
      </c>
      <c r="W134" t="str">
        <f t="shared" ref="W134:W197" si="60">IF(AND($O134&lt;&gt;"",$I152&lt;&gt;""),SUM(I152:I158),"")</f>
        <v/>
      </c>
      <c r="X134" t="str">
        <f t="shared" ref="X134:X197" si="61">IF(AND($O134&lt;&gt;"",$I159&lt;&gt;""),SUM(I159:I164)+M134,"")</f>
        <v/>
      </c>
    </row>
    <row r="135" spans="1:24" x14ac:dyDescent="0.35">
      <c r="A135">
        <v>2002</v>
      </c>
      <c r="B135" s="14">
        <v>37441</v>
      </c>
      <c r="C135">
        <v>17.8</v>
      </c>
      <c r="D135">
        <v>0.11</v>
      </c>
      <c r="E135">
        <v>20.095100000000002</v>
      </c>
      <c r="F135" s="14">
        <v>37472</v>
      </c>
      <c r="G135">
        <v>6.7</v>
      </c>
      <c r="H135">
        <v>0</v>
      </c>
      <c r="I135">
        <v>-8.3821000000000012</v>
      </c>
      <c r="J135" s="14">
        <v>37503</v>
      </c>
      <c r="K135">
        <v>4.7</v>
      </c>
      <c r="L135">
        <v>0.64</v>
      </c>
      <c r="M135">
        <v>82.979900000000001</v>
      </c>
      <c r="O135" t="str">
        <f t="shared" si="52"/>
        <v/>
      </c>
      <c r="P135" t="str">
        <f t="shared" si="53"/>
        <v/>
      </c>
      <c r="Q135" t="str">
        <f t="shared" si="54"/>
        <v/>
      </c>
      <c r="R135" t="str">
        <f t="shared" si="55"/>
        <v/>
      </c>
      <c r="S135" t="str">
        <f t="shared" si="56"/>
        <v/>
      </c>
      <c r="T135" t="str">
        <f t="shared" si="57"/>
        <v/>
      </c>
      <c r="U135" t="str">
        <f t="shared" si="58"/>
        <v/>
      </c>
      <c r="V135" t="str">
        <f t="shared" si="59"/>
        <v/>
      </c>
      <c r="W135" t="str">
        <f t="shared" si="60"/>
        <v/>
      </c>
      <c r="X135" t="str">
        <f t="shared" si="61"/>
        <v/>
      </c>
    </row>
    <row r="136" spans="1:24" x14ac:dyDescent="0.35">
      <c r="A136">
        <v>2002</v>
      </c>
      <c r="B136" s="14">
        <v>37442</v>
      </c>
      <c r="C136">
        <v>22.4</v>
      </c>
      <c r="D136">
        <v>0.42</v>
      </c>
      <c r="E136">
        <v>69.841799999999992</v>
      </c>
      <c r="F136" s="14">
        <v>37473</v>
      </c>
      <c r="G136">
        <v>6.51</v>
      </c>
      <c r="H136">
        <v>0</v>
      </c>
      <c r="I136">
        <v>-8.6551300000000015</v>
      </c>
      <c r="J136" s="14">
        <v>37504</v>
      </c>
      <c r="K136">
        <v>4.3</v>
      </c>
      <c r="L136">
        <v>0.05</v>
      </c>
      <c r="M136">
        <v>0.30659999999999954</v>
      </c>
      <c r="O136" t="str">
        <f t="shared" si="52"/>
        <v/>
      </c>
      <c r="P136" t="str">
        <f t="shared" si="53"/>
        <v/>
      </c>
      <c r="Q136" t="str">
        <f t="shared" si="54"/>
        <v/>
      </c>
      <c r="R136" t="str">
        <f t="shared" si="55"/>
        <v/>
      </c>
      <c r="S136" t="str">
        <f t="shared" si="56"/>
        <v/>
      </c>
      <c r="T136" t="str">
        <f t="shared" si="57"/>
        <v/>
      </c>
      <c r="U136" t="str">
        <f t="shared" si="58"/>
        <v/>
      </c>
      <c r="V136" t="str">
        <f t="shared" si="59"/>
        <v/>
      </c>
      <c r="W136" t="str">
        <f t="shared" si="60"/>
        <v/>
      </c>
      <c r="X136" t="str">
        <f t="shared" si="61"/>
        <v/>
      </c>
    </row>
    <row r="137" spans="1:24" x14ac:dyDescent="0.35">
      <c r="A137">
        <v>2002</v>
      </c>
      <c r="B137" s="14">
        <v>37443</v>
      </c>
      <c r="C137">
        <v>19</v>
      </c>
      <c r="D137">
        <v>0</v>
      </c>
      <c r="E137">
        <v>6.5130000000000017</v>
      </c>
      <c r="F137" s="14">
        <v>37474</v>
      </c>
      <c r="G137">
        <v>7.09</v>
      </c>
      <c r="H137">
        <v>0</v>
      </c>
      <c r="I137">
        <v>-7.821670000000001</v>
      </c>
      <c r="J137" s="14">
        <v>37505</v>
      </c>
      <c r="K137">
        <v>3.67</v>
      </c>
      <c r="L137">
        <v>0</v>
      </c>
      <c r="M137">
        <v>-7.5562100000000001</v>
      </c>
      <c r="O137" t="str">
        <f t="shared" ref="O137:O200" si="62">IF(A137&lt;&gt;A136,A137,"")</f>
        <v/>
      </c>
      <c r="P137" t="str">
        <f t="shared" si="53"/>
        <v/>
      </c>
      <c r="Q137" t="str">
        <f t="shared" si="54"/>
        <v/>
      </c>
      <c r="R137" t="str">
        <f t="shared" si="55"/>
        <v/>
      </c>
      <c r="S137" t="str">
        <f t="shared" si="56"/>
        <v/>
      </c>
      <c r="T137" t="str">
        <f t="shared" si="57"/>
        <v/>
      </c>
      <c r="U137" t="str">
        <f t="shared" si="58"/>
        <v/>
      </c>
      <c r="V137" t="str">
        <f t="shared" si="59"/>
        <v/>
      </c>
      <c r="W137" t="str">
        <f t="shared" si="60"/>
        <v/>
      </c>
      <c r="X137" t="str">
        <f t="shared" si="61"/>
        <v/>
      </c>
    </row>
    <row r="138" spans="1:24" x14ac:dyDescent="0.35">
      <c r="A138">
        <v>2002</v>
      </c>
      <c r="B138" s="14">
        <v>37444</v>
      </c>
      <c r="C138">
        <v>17.7</v>
      </c>
      <c r="D138">
        <v>0.14000000000000001</v>
      </c>
      <c r="E138">
        <v>24.125900000000001</v>
      </c>
      <c r="F138" s="14">
        <v>37475</v>
      </c>
      <c r="G138">
        <v>8.89</v>
      </c>
      <c r="H138">
        <v>0.04</v>
      </c>
      <c r="I138">
        <v>0.3309299999999995</v>
      </c>
      <c r="J138" s="14">
        <v>37506</v>
      </c>
      <c r="K138">
        <v>3.34</v>
      </c>
      <c r="L138">
        <v>0</v>
      </c>
      <c r="M138">
        <v>-8.0304199999999994</v>
      </c>
      <c r="O138" t="str">
        <f t="shared" si="62"/>
        <v/>
      </c>
      <c r="P138" t="str">
        <f t="shared" si="53"/>
        <v/>
      </c>
      <c r="Q138" t="str">
        <f t="shared" si="54"/>
        <v/>
      </c>
      <c r="R138" t="str">
        <f t="shared" si="55"/>
        <v/>
      </c>
      <c r="S138" t="str">
        <f t="shared" si="56"/>
        <v/>
      </c>
      <c r="T138" t="str">
        <f t="shared" si="57"/>
        <v/>
      </c>
      <c r="U138" t="str">
        <f t="shared" si="58"/>
        <v/>
      </c>
      <c r="V138" t="str">
        <f t="shared" si="59"/>
        <v/>
      </c>
      <c r="W138" t="str">
        <f t="shared" si="60"/>
        <v/>
      </c>
      <c r="X138" t="str">
        <f t="shared" si="61"/>
        <v/>
      </c>
    </row>
    <row r="139" spans="1:24" x14ac:dyDescent="0.35">
      <c r="A139">
        <v>2002</v>
      </c>
      <c r="B139" s="14">
        <v>37445</v>
      </c>
      <c r="C139">
        <v>15.8</v>
      </c>
      <c r="D139">
        <v>0</v>
      </c>
      <c r="E139">
        <v>1.9146000000000036</v>
      </c>
      <c r="F139" s="14">
        <v>37476</v>
      </c>
      <c r="G139">
        <v>7.23</v>
      </c>
      <c r="H139">
        <v>0.01</v>
      </c>
      <c r="I139">
        <v>-6.2289900000000005</v>
      </c>
      <c r="J139" s="14">
        <v>37507</v>
      </c>
      <c r="K139">
        <v>3.18</v>
      </c>
      <c r="L139">
        <v>0</v>
      </c>
      <c r="M139">
        <v>-8.2603399999999993</v>
      </c>
      <c r="O139" t="str">
        <f t="shared" si="62"/>
        <v/>
      </c>
      <c r="P139" t="str">
        <f t="shared" si="53"/>
        <v/>
      </c>
      <c r="Q139" t="str">
        <f t="shared" si="54"/>
        <v/>
      </c>
      <c r="R139" t="str">
        <f t="shared" si="55"/>
        <v/>
      </c>
      <c r="S139" t="str">
        <f t="shared" si="56"/>
        <v/>
      </c>
      <c r="T139" t="str">
        <f t="shared" si="57"/>
        <v/>
      </c>
      <c r="U139" t="str">
        <f t="shared" si="58"/>
        <v/>
      </c>
      <c r="V139" t="str">
        <f t="shared" si="59"/>
        <v/>
      </c>
      <c r="W139" t="str">
        <f t="shared" si="60"/>
        <v/>
      </c>
      <c r="X139" t="str">
        <f t="shared" si="61"/>
        <v/>
      </c>
    </row>
    <row r="140" spans="1:24" x14ac:dyDescent="0.35">
      <c r="A140">
        <v>2002</v>
      </c>
      <c r="B140" s="14">
        <v>37446</v>
      </c>
      <c r="C140">
        <v>14</v>
      </c>
      <c r="D140">
        <v>0</v>
      </c>
      <c r="E140">
        <v>-0.67199999999999704</v>
      </c>
      <c r="F140" s="14">
        <v>37477</v>
      </c>
      <c r="G140">
        <v>6.22</v>
      </c>
      <c r="H140">
        <v>0</v>
      </c>
      <c r="I140">
        <v>-9.0718600000000009</v>
      </c>
      <c r="J140" s="14">
        <v>37508</v>
      </c>
      <c r="K140">
        <v>3.05</v>
      </c>
      <c r="L140">
        <v>0</v>
      </c>
      <c r="M140">
        <v>-8.4471500000000006</v>
      </c>
      <c r="O140" t="str">
        <f t="shared" si="62"/>
        <v/>
      </c>
      <c r="P140" t="str">
        <f t="shared" si="53"/>
        <v/>
      </c>
      <c r="Q140" t="str">
        <f t="shared" si="54"/>
        <v/>
      </c>
      <c r="R140" t="str">
        <f t="shared" si="55"/>
        <v/>
      </c>
      <c r="S140" t="str">
        <f t="shared" si="56"/>
        <v/>
      </c>
      <c r="T140" t="str">
        <f t="shared" si="57"/>
        <v/>
      </c>
      <c r="U140" t="str">
        <f t="shared" si="58"/>
        <v/>
      </c>
      <c r="V140" t="str">
        <f t="shared" si="59"/>
        <v/>
      </c>
      <c r="W140" t="str">
        <f t="shared" si="60"/>
        <v/>
      </c>
      <c r="X140" t="str">
        <f t="shared" si="61"/>
        <v/>
      </c>
    </row>
    <row r="141" spans="1:24" x14ac:dyDescent="0.35">
      <c r="A141">
        <v>2002</v>
      </c>
      <c r="B141" s="14">
        <v>37447</v>
      </c>
      <c r="C141">
        <v>12</v>
      </c>
      <c r="D141">
        <v>0</v>
      </c>
      <c r="E141">
        <v>-3.5459999999999994</v>
      </c>
      <c r="F141" s="14">
        <v>37478</v>
      </c>
      <c r="G141">
        <v>5.68</v>
      </c>
      <c r="H141">
        <v>0</v>
      </c>
      <c r="I141">
        <v>-9.8478400000000015</v>
      </c>
      <c r="J141" s="14">
        <v>37509</v>
      </c>
      <c r="K141">
        <v>2.92</v>
      </c>
      <c r="L141">
        <v>0</v>
      </c>
      <c r="M141">
        <v>-8.6339600000000001</v>
      </c>
      <c r="O141" t="str">
        <f t="shared" si="62"/>
        <v/>
      </c>
      <c r="P141" t="str">
        <f t="shared" si="53"/>
        <v/>
      </c>
      <c r="Q141" t="str">
        <f t="shared" si="54"/>
        <v/>
      </c>
      <c r="R141" t="str">
        <f t="shared" si="55"/>
        <v/>
      </c>
      <c r="S141" t="str">
        <f t="shared" si="56"/>
        <v/>
      </c>
      <c r="T141" t="str">
        <f t="shared" si="57"/>
        <v/>
      </c>
      <c r="U141" t="str">
        <f t="shared" si="58"/>
        <v/>
      </c>
      <c r="V141" t="str">
        <f t="shared" si="59"/>
        <v/>
      </c>
      <c r="W141" t="str">
        <f t="shared" si="60"/>
        <v/>
      </c>
      <c r="X141" t="str">
        <f t="shared" si="61"/>
        <v/>
      </c>
    </row>
    <row r="142" spans="1:24" x14ac:dyDescent="0.35">
      <c r="A142">
        <v>2002</v>
      </c>
      <c r="B142" s="14">
        <v>37448</v>
      </c>
      <c r="C142">
        <v>10.3</v>
      </c>
      <c r="D142">
        <v>0</v>
      </c>
      <c r="E142">
        <v>-5.9888999999999974</v>
      </c>
      <c r="F142" s="14">
        <v>37479</v>
      </c>
      <c r="G142">
        <v>5.5</v>
      </c>
      <c r="H142">
        <v>0</v>
      </c>
      <c r="I142">
        <v>-10.1065</v>
      </c>
      <c r="J142" s="14">
        <v>37510</v>
      </c>
      <c r="K142">
        <v>2.83</v>
      </c>
      <c r="L142">
        <v>0</v>
      </c>
      <c r="M142">
        <v>-8.7632899999999996</v>
      </c>
      <c r="O142" t="str">
        <f t="shared" si="62"/>
        <v/>
      </c>
      <c r="P142" t="str">
        <f t="shared" si="53"/>
        <v/>
      </c>
      <c r="Q142" t="str">
        <f t="shared" si="54"/>
        <v/>
      </c>
      <c r="R142" t="str">
        <f t="shared" si="55"/>
        <v/>
      </c>
      <c r="S142" t="str">
        <f t="shared" si="56"/>
        <v/>
      </c>
      <c r="T142" t="str">
        <f t="shared" si="57"/>
        <v/>
      </c>
      <c r="U142" t="str">
        <f t="shared" si="58"/>
        <v/>
      </c>
      <c r="V142" t="str">
        <f t="shared" si="59"/>
        <v/>
      </c>
      <c r="W142" t="str">
        <f t="shared" si="60"/>
        <v/>
      </c>
      <c r="X142" t="str">
        <f t="shared" si="61"/>
        <v/>
      </c>
    </row>
    <row r="143" spans="1:24" x14ac:dyDescent="0.35">
      <c r="A143">
        <v>2002</v>
      </c>
      <c r="B143" s="14">
        <v>37449</v>
      </c>
      <c r="C143">
        <v>9.0299999999999994</v>
      </c>
      <c r="D143">
        <v>0</v>
      </c>
      <c r="E143">
        <v>-7.8138899999999989</v>
      </c>
      <c r="F143" s="14">
        <v>37480</v>
      </c>
      <c r="G143">
        <v>5.25</v>
      </c>
      <c r="H143">
        <v>0</v>
      </c>
      <c r="I143">
        <v>-10.465750000000002</v>
      </c>
      <c r="J143" s="14">
        <v>37511</v>
      </c>
      <c r="K143">
        <v>5</v>
      </c>
      <c r="L143">
        <v>0.27</v>
      </c>
      <c r="M143">
        <v>31.925500000000003</v>
      </c>
      <c r="O143" t="str">
        <f t="shared" si="62"/>
        <v/>
      </c>
      <c r="P143" t="str">
        <f t="shared" si="53"/>
        <v/>
      </c>
      <c r="Q143" t="str">
        <f t="shared" si="54"/>
        <v/>
      </c>
      <c r="R143" t="str">
        <f t="shared" si="55"/>
        <v/>
      </c>
      <c r="S143" t="str">
        <f t="shared" si="56"/>
        <v/>
      </c>
      <c r="T143" t="str">
        <f t="shared" si="57"/>
        <v/>
      </c>
      <c r="U143" t="str">
        <f t="shared" si="58"/>
        <v/>
      </c>
      <c r="V143" t="str">
        <f t="shared" si="59"/>
        <v/>
      </c>
      <c r="W143" t="str">
        <f t="shared" si="60"/>
        <v/>
      </c>
      <c r="X143" t="str">
        <f t="shared" si="61"/>
        <v/>
      </c>
    </row>
    <row r="144" spans="1:24" x14ac:dyDescent="0.35">
      <c r="A144">
        <v>2002</v>
      </c>
      <c r="B144" s="14">
        <v>37450</v>
      </c>
      <c r="C144">
        <v>8.0399999999999991</v>
      </c>
      <c r="D144">
        <v>0</v>
      </c>
      <c r="E144">
        <v>-9.2365200000000005</v>
      </c>
      <c r="F144" s="14">
        <v>37481</v>
      </c>
      <c r="G144">
        <v>5.07</v>
      </c>
      <c r="H144">
        <v>0</v>
      </c>
      <c r="I144">
        <v>-10.724410000000001</v>
      </c>
      <c r="J144" s="14">
        <v>37512</v>
      </c>
      <c r="K144">
        <v>3.98</v>
      </c>
      <c r="L144">
        <v>0</v>
      </c>
      <c r="M144">
        <v>-7.1107399999999998</v>
      </c>
      <c r="O144" t="str">
        <f t="shared" si="62"/>
        <v/>
      </c>
      <c r="P144" t="str">
        <f t="shared" si="53"/>
        <v/>
      </c>
      <c r="Q144" t="str">
        <f t="shared" si="54"/>
        <v/>
      </c>
      <c r="R144" t="str">
        <f t="shared" si="55"/>
        <v/>
      </c>
      <c r="S144" t="str">
        <f t="shared" si="56"/>
        <v/>
      </c>
      <c r="T144" t="str">
        <f t="shared" si="57"/>
        <v/>
      </c>
      <c r="U144" t="str">
        <f t="shared" si="58"/>
        <v/>
      </c>
      <c r="V144" t="str">
        <f t="shared" si="59"/>
        <v/>
      </c>
      <c r="W144" t="str">
        <f t="shared" si="60"/>
        <v/>
      </c>
      <c r="X144" t="str">
        <f t="shared" si="61"/>
        <v/>
      </c>
    </row>
    <row r="145" spans="1:24" x14ac:dyDescent="0.35">
      <c r="A145">
        <v>2002</v>
      </c>
      <c r="B145" s="14">
        <v>37451</v>
      </c>
      <c r="C145">
        <v>7.08</v>
      </c>
      <c r="D145">
        <v>0</v>
      </c>
      <c r="E145">
        <v>-10.616039999999998</v>
      </c>
      <c r="F145" s="14">
        <v>37482</v>
      </c>
      <c r="G145">
        <v>5.03</v>
      </c>
      <c r="H145">
        <v>0</v>
      </c>
      <c r="I145">
        <v>-10.781890000000001</v>
      </c>
      <c r="J145" s="14">
        <v>37513</v>
      </c>
      <c r="K145">
        <v>3.21</v>
      </c>
      <c r="L145">
        <v>0</v>
      </c>
      <c r="M145">
        <v>-8.2172300000000007</v>
      </c>
      <c r="O145" t="str">
        <f t="shared" si="62"/>
        <v/>
      </c>
      <c r="P145" t="str">
        <f t="shared" si="53"/>
        <v/>
      </c>
      <c r="Q145" t="str">
        <f t="shared" si="54"/>
        <v/>
      </c>
      <c r="R145" t="str">
        <f t="shared" si="55"/>
        <v/>
      </c>
      <c r="S145" t="str">
        <f t="shared" si="56"/>
        <v/>
      </c>
      <c r="T145" t="str">
        <f t="shared" si="57"/>
        <v/>
      </c>
      <c r="U145" t="str">
        <f t="shared" si="58"/>
        <v/>
      </c>
      <c r="V145" t="str">
        <f t="shared" si="59"/>
        <v/>
      </c>
      <c r="W145" t="str">
        <f t="shared" si="60"/>
        <v/>
      </c>
      <c r="X145" t="str">
        <f t="shared" si="61"/>
        <v/>
      </c>
    </row>
    <row r="146" spans="1:24" x14ac:dyDescent="0.35">
      <c r="A146">
        <v>2002</v>
      </c>
      <c r="B146" s="14">
        <v>37452</v>
      </c>
      <c r="C146">
        <v>6.98</v>
      </c>
      <c r="D146">
        <v>0</v>
      </c>
      <c r="E146">
        <v>-10.759739999999999</v>
      </c>
      <c r="F146" s="14">
        <v>37483</v>
      </c>
      <c r="G146">
        <v>4.87</v>
      </c>
      <c r="H146">
        <v>0</v>
      </c>
      <c r="I146">
        <v>-11.011810000000001</v>
      </c>
      <c r="J146" s="14">
        <v>37514</v>
      </c>
      <c r="K146">
        <v>3.45</v>
      </c>
      <c r="L146">
        <v>0</v>
      </c>
      <c r="M146">
        <v>-7.87235</v>
      </c>
      <c r="O146" t="str">
        <f t="shared" si="62"/>
        <v/>
      </c>
      <c r="P146" t="str">
        <f t="shared" si="53"/>
        <v/>
      </c>
      <c r="Q146" t="str">
        <f t="shared" si="54"/>
        <v/>
      </c>
      <c r="R146" t="str">
        <f t="shared" si="55"/>
        <v/>
      </c>
      <c r="S146" t="str">
        <f t="shared" si="56"/>
        <v/>
      </c>
      <c r="T146" t="str">
        <f t="shared" si="57"/>
        <v/>
      </c>
      <c r="U146" t="str">
        <f t="shared" si="58"/>
        <v/>
      </c>
      <c r="V146" t="str">
        <f t="shared" si="59"/>
        <v/>
      </c>
      <c r="W146" t="str">
        <f t="shared" si="60"/>
        <v/>
      </c>
      <c r="X146" t="str">
        <f t="shared" si="61"/>
        <v/>
      </c>
    </row>
    <row r="147" spans="1:24" x14ac:dyDescent="0.35">
      <c r="A147">
        <v>2002</v>
      </c>
      <c r="B147" s="14">
        <v>37453</v>
      </c>
      <c r="C147">
        <v>7.77</v>
      </c>
      <c r="D147">
        <v>0.09</v>
      </c>
      <c r="E147">
        <v>2.8989899999999995</v>
      </c>
      <c r="F147" s="14">
        <v>37484</v>
      </c>
      <c r="G147">
        <v>4.6399999999999997</v>
      </c>
      <c r="H147">
        <v>0</v>
      </c>
      <c r="I147">
        <v>-11.342320000000001</v>
      </c>
      <c r="J147" s="14">
        <v>37515</v>
      </c>
      <c r="K147">
        <v>5.75</v>
      </c>
      <c r="L147">
        <v>0.46</v>
      </c>
      <c r="M147">
        <v>59.441749999999999</v>
      </c>
      <c r="O147" t="str">
        <f t="shared" si="62"/>
        <v/>
      </c>
      <c r="P147" t="str">
        <f t="shared" si="53"/>
        <v/>
      </c>
      <c r="Q147" t="str">
        <f t="shared" si="54"/>
        <v/>
      </c>
      <c r="R147" t="str">
        <f t="shared" si="55"/>
        <v/>
      </c>
      <c r="S147" t="str">
        <f t="shared" si="56"/>
        <v/>
      </c>
      <c r="T147" t="str">
        <f t="shared" si="57"/>
        <v/>
      </c>
      <c r="U147" t="str">
        <f t="shared" si="58"/>
        <v/>
      </c>
      <c r="V147" t="str">
        <f t="shared" si="59"/>
        <v/>
      </c>
      <c r="W147" t="str">
        <f t="shared" si="60"/>
        <v/>
      </c>
      <c r="X147" t="str">
        <f t="shared" si="61"/>
        <v/>
      </c>
    </row>
    <row r="148" spans="1:24" x14ac:dyDescent="0.35">
      <c r="A148">
        <v>2002</v>
      </c>
      <c r="B148" s="14">
        <v>37454</v>
      </c>
      <c r="C148">
        <v>9.31</v>
      </c>
      <c r="D148">
        <v>0.22</v>
      </c>
      <c r="E148">
        <v>23.201470000000008</v>
      </c>
      <c r="F148" s="14">
        <v>37485</v>
      </c>
      <c r="G148">
        <v>4.46</v>
      </c>
      <c r="H148">
        <v>0.06</v>
      </c>
      <c r="I148">
        <v>-3.2519800000000014</v>
      </c>
      <c r="J148" s="14">
        <v>37516</v>
      </c>
      <c r="K148">
        <v>5.12</v>
      </c>
      <c r="L148">
        <v>0.59</v>
      </c>
      <c r="M148">
        <v>76.625939999999986</v>
      </c>
      <c r="O148" t="str">
        <f t="shared" si="62"/>
        <v/>
      </c>
      <c r="P148" t="str">
        <f t="shared" si="53"/>
        <v/>
      </c>
      <c r="Q148" t="str">
        <f t="shared" si="54"/>
        <v/>
      </c>
      <c r="R148" t="str">
        <f t="shared" si="55"/>
        <v/>
      </c>
      <c r="S148" t="str">
        <f t="shared" si="56"/>
        <v/>
      </c>
      <c r="T148" t="str">
        <f t="shared" si="57"/>
        <v/>
      </c>
      <c r="U148" t="str">
        <f t="shared" si="58"/>
        <v/>
      </c>
      <c r="V148" t="str">
        <f t="shared" si="59"/>
        <v/>
      </c>
      <c r="W148" t="str">
        <f t="shared" si="60"/>
        <v/>
      </c>
      <c r="X148" t="str">
        <f t="shared" si="61"/>
        <v/>
      </c>
    </row>
    <row r="149" spans="1:24" x14ac:dyDescent="0.35">
      <c r="A149">
        <v>2002</v>
      </c>
      <c r="B149" s="14">
        <v>37455</v>
      </c>
      <c r="C149">
        <v>8.26</v>
      </c>
      <c r="D149">
        <v>0</v>
      </c>
      <c r="E149">
        <v>-8.9203799999999998</v>
      </c>
      <c r="F149" s="14">
        <v>37486</v>
      </c>
      <c r="G149">
        <v>4.1900000000000004</v>
      </c>
      <c r="H149">
        <v>0</v>
      </c>
      <c r="I149">
        <v>-11.988970000000002</v>
      </c>
      <c r="J149" s="14">
        <v>37517</v>
      </c>
      <c r="K149">
        <v>4.12</v>
      </c>
      <c r="L149">
        <v>0</v>
      </c>
      <c r="M149">
        <v>-6.9095599999999999</v>
      </c>
      <c r="O149" t="str">
        <f t="shared" si="62"/>
        <v/>
      </c>
      <c r="P149" t="str">
        <f t="shared" si="53"/>
        <v/>
      </c>
      <c r="Q149" t="str">
        <f t="shared" si="54"/>
        <v/>
      </c>
      <c r="R149" t="str">
        <f t="shared" si="55"/>
        <v/>
      </c>
      <c r="S149" t="str">
        <f t="shared" si="56"/>
        <v/>
      </c>
      <c r="T149" t="str">
        <f t="shared" si="57"/>
        <v/>
      </c>
      <c r="U149" t="str">
        <f t="shared" si="58"/>
        <v/>
      </c>
      <c r="V149" t="str">
        <f t="shared" si="59"/>
        <v/>
      </c>
      <c r="W149" t="str">
        <f t="shared" si="60"/>
        <v/>
      </c>
      <c r="X149" t="str">
        <f t="shared" si="61"/>
        <v/>
      </c>
    </row>
    <row r="150" spans="1:24" x14ac:dyDescent="0.35">
      <c r="A150">
        <v>2002</v>
      </c>
      <c r="B150" s="14">
        <v>37456</v>
      </c>
      <c r="C150">
        <v>7.75</v>
      </c>
      <c r="D150">
        <v>0</v>
      </c>
      <c r="E150">
        <v>-9.6532499999999981</v>
      </c>
      <c r="F150" s="14">
        <v>37487</v>
      </c>
      <c r="G150">
        <v>3.99</v>
      </c>
      <c r="H150">
        <v>0</v>
      </c>
      <c r="I150">
        <v>-12.27637</v>
      </c>
      <c r="J150" s="14">
        <v>37518</v>
      </c>
      <c r="K150">
        <v>3.72</v>
      </c>
      <c r="L150">
        <v>0</v>
      </c>
      <c r="M150">
        <v>-7.4843599999999997</v>
      </c>
      <c r="O150" t="str">
        <f t="shared" si="62"/>
        <v/>
      </c>
      <c r="P150" t="str">
        <f t="shared" si="53"/>
        <v/>
      </c>
      <c r="Q150" t="str">
        <f t="shared" si="54"/>
        <v/>
      </c>
      <c r="R150" t="str">
        <f t="shared" si="55"/>
        <v/>
      </c>
      <c r="S150" t="str">
        <f t="shared" si="56"/>
        <v/>
      </c>
      <c r="T150" t="str">
        <f t="shared" si="57"/>
        <v/>
      </c>
      <c r="U150" t="str">
        <f t="shared" si="58"/>
        <v/>
      </c>
      <c r="V150" t="str">
        <f t="shared" si="59"/>
        <v/>
      </c>
      <c r="W150" t="str">
        <f t="shared" si="60"/>
        <v/>
      </c>
      <c r="X150" t="str">
        <f t="shared" si="61"/>
        <v/>
      </c>
    </row>
    <row r="151" spans="1:24" x14ac:dyDescent="0.35">
      <c r="A151">
        <v>2002</v>
      </c>
      <c r="B151" s="14">
        <v>37457</v>
      </c>
      <c r="C151">
        <v>7.59</v>
      </c>
      <c r="D151">
        <v>0.01</v>
      </c>
      <c r="E151">
        <v>-8.4916699999999992</v>
      </c>
      <c r="F151" s="14">
        <v>37488</v>
      </c>
      <c r="G151">
        <v>3.96</v>
      </c>
      <c r="H151">
        <v>0</v>
      </c>
      <c r="I151">
        <v>-12.319480000000002</v>
      </c>
      <c r="J151" s="14">
        <v>37519</v>
      </c>
      <c r="K151">
        <v>3.61</v>
      </c>
      <c r="L151">
        <v>0</v>
      </c>
      <c r="M151">
        <v>-7.6424300000000001</v>
      </c>
      <c r="O151" t="str">
        <f t="shared" si="62"/>
        <v/>
      </c>
      <c r="P151" t="str">
        <f t="shared" si="53"/>
        <v/>
      </c>
      <c r="Q151" t="str">
        <f t="shared" si="54"/>
        <v/>
      </c>
      <c r="R151" t="str">
        <f t="shared" si="55"/>
        <v/>
      </c>
      <c r="S151" t="str">
        <f t="shared" si="56"/>
        <v/>
      </c>
      <c r="T151" t="str">
        <f t="shared" si="57"/>
        <v/>
      </c>
      <c r="U151" t="str">
        <f t="shared" si="58"/>
        <v/>
      </c>
      <c r="V151" t="str">
        <f t="shared" si="59"/>
        <v/>
      </c>
      <c r="W151" t="str">
        <f t="shared" si="60"/>
        <v/>
      </c>
      <c r="X151" t="str">
        <f t="shared" si="61"/>
        <v/>
      </c>
    </row>
    <row r="152" spans="1:24" x14ac:dyDescent="0.35">
      <c r="A152">
        <v>2002</v>
      </c>
      <c r="B152" s="14">
        <v>37458</v>
      </c>
      <c r="C152">
        <v>7.07</v>
      </c>
      <c r="D152">
        <v>0</v>
      </c>
      <c r="E152">
        <v>-10.630409999999998</v>
      </c>
      <c r="F152" s="14">
        <v>37489</v>
      </c>
      <c r="G152">
        <v>3.87</v>
      </c>
      <c r="H152">
        <v>0.05</v>
      </c>
      <c r="I152">
        <v>-5.4913100000000021</v>
      </c>
      <c r="J152" s="14">
        <v>37520</v>
      </c>
      <c r="K152">
        <v>3.57</v>
      </c>
      <c r="L152">
        <v>0</v>
      </c>
      <c r="M152">
        <v>-7.69991</v>
      </c>
      <c r="O152" t="str">
        <f t="shared" si="62"/>
        <v/>
      </c>
      <c r="P152" t="str">
        <f t="shared" si="53"/>
        <v/>
      </c>
      <c r="Q152" t="str">
        <f t="shared" si="54"/>
        <v/>
      </c>
      <c r="R152" t="str">
        <f t="shared" si="55"/>
        <v/>
      </c>
      <c r="S152" t="str">
        <f t="shared" si="56"/>
        <v/>
      </c>
      <c r="T152" t="str">
        <f t="shared" si="57"/>
        <v/>
      </c>
      <c r="U152" t="str">
        <f t="shared" si="58"/>
        <v/>
      </c>
      <c r="V152" t="str">
        <f t="shared" si="59"/>
        <v/>
      </c>
      <c r="W152" t="str">
        <f t="shared" si="60"/>
        <v/>
      </c>
      <c r="X152" t="str">
        <f t="shared" si="61"/>
        <v/>
      </c>
    </row>
    <row r="153" spans="1:24" x14ac:dyDescent="0.35">
      <c r="A153">
        <v>2002</v>
      </c>
      <c r="B153" s="14">
        <v>37459</v>
      </c>
      <c r="C153">
        <v>6.55</v>
      </c>
      <c r="D153">
        <v>0</v>
      </c>
      <c r="E153">
        <v>-11.377649999999999</v>
      </c>
      <c r="F153" s="14">
        <v>37490</v>
      </c>
      <c r="G153">
        <v>3.74</v>
      </c>
      <c r="H153">
        <v>0</v>
      </c>
      <c r="I153">
        <v>-12.635620000000001</v>
      </c>
      <c r="J153" s="14">
        <v>37521</v>
      </c>
      <c r="K153">
        <v>3.39</v>
      </c>
      <c r="L153">
        <v>0</v>
      </c>
      <c r="M153">
        <v>-7.9585699999999999</v>
      </c>
      <c r="O153" t="str">
        <f t="shared" si="62"/>
        <v/>
      </c>
      <c r="P153" t="str">
        <f t="shared" si="53"/>
        <v/>
      </c>
      <c r="Q153" t="str">
        <f t="shared" si="54"/>
        <v/>
      </c>
      <c r="R153" t="str">
        <f t="shared" si="55"/>
        <v/>
      </c>
      <c r="S153" t="str">
        <f t="shared" si="56"/>
        <v/>
      </c>
      <c r="T153" t="str">
        <f t="shared" si="57"/>
        <v/>
      </c>
      <c r="U153" t="str">
        <f t="shared" si="58"/>
        <v/>
      </c>
      <c r="V153" t="str">
        <f t="shared" si="59"/>
        <v/>
      </c>
      <c r="W153" t="str">
        <f t="shared" si="60"/>
        <v/>
      </c>
      <c r="X153" t="str">
        <f t="shared" si="61"/>
        <v/>
      </c>
    </row>
    <row r="154" spans="1:24" x14ac:dyDescent="0.35">
      <c r="A154">
        <v>2002</v>
      </c>
      <c r="B154" s="14">
        <v>37460</v>
      </c>
      <c r="C154">
        <v>5.99</v>
      </c>
      <c r="D154">
        <v>0</v>
      </c>
      <c r="E154">
        <v>-12.182369999999999</v>
      </c>
      <c r="F154" s="14">
        <v>37491</v>
      </c>
      <c r="G154">
        <v>3.75</v>
      </c>
      <c r="H154">
        <v>0.11</v>
      </c>
      <c r="I154">
        <v>2.6852499999999999</v>
      </c>
      <c r="J154" s="14">
        <v>37522</v>
      </c>
      <c r="K154">
        <v>5.0999999999999996</v>
      </c>
      <c r="L154">
        <v>0.37</v>
      </c>
      <c r="M154">
        <v>45.984200000000001</v>
      </c>
      <c r="O154" t="str">
        <f t="shared" si="62"/>
        <v/>
      </c>
      <c r="P154" t="str">
        <f t="shared" si="53"/>
        <v/>
      </c>
      <c r="Q154" t="str">
        <f t="shared" si="54"/>
        <v/>
      </c>
      <c r="R154" t="str">
        <f t="shared" si="55"/>
        <v/>
      </c>
      <c r="S154" t="str">
        <f t="shared" si="56"/>
        <v/>
      </c>
      <c r="T154" t="str">
        <f t="shared" si="57"/>
        <v/>
      </c>
      <c r="U154" t="str">
        <f t="shared" si="58"/>
        <v/>
      </c>
      <c r="V154" t="str">
        <f t="shared" si="59"/>
        <v/>
      </c>
      <c r="W154" t="str">
        <f t="shared" si="60"/>
        <v/>
      </c>
      <c r="X154" t="str">
        <f t="shared" si="61"/>
        <v/>
      </c>
    </row>
    <row r="155" spans="1:24" x14ac:dyDescent="0.35">
      <c r="A155">
        <v>2002</v>
      </c>
      <c r="B155" s="14">
        <v>37461</v>
      </c>
      <c r="C155">
        <v>6.53</v>
      </c>
      <c r="D155">
        <v>0.21</v>
      </c>
      <c r="E155">
        <v>17.815109999999997</v>
      </c>
      <c r="F155" s="14">
        <v>37492</v>
      </c>
      <c r="G155">
        <v>3.6</v>
      </c>
      <c r="H155">
        <v>0</v>
      </c>
      <c r="I155">
        <v>-12.8368</v>
      </c>
      <c r="J155" s="14">
        <v>37523</v>
      </c>
      <c r="K155">
        <v>4.96</v>
      </c>
      <c r="L155">
        <v>0.98</v>
      </c>
      <c r="M155">
        <v>130.66451999999998</v>
      </c>
      <c r="O155" t="str">
        <f t="shared" si="62"/>
        <v/>
      </c>
      <c r="P155" t="str">
        <f t="shared" si="53"/>
        <v/>
      </c>
      <c r="Q155" t="str">
        <f t="shared" si="54"/>
        <v/>
      </c>
      <c r="R155" t="str">
        <f t="shared" si="55"/>
        <v/>
      </c>
      <c r="S155" t="str">
        <f t="shared" si="56"/>
        <v/>
      </c>
      <c r="T155" t="str">
        <f t="shared" si="57"/>
        <v/>
      </c>
      <c r="U155" t="str">
        <f t="shared" si="58"/>
        <v/>
      </c>
      <c r="V155" t="str">
        <f t="shared" si="59"/>
        <v/>
      </c>
      <c r="W155" t="str">
        <f t="shared" si="60"/>
        <v/>
      </c>
      <c r="X155" t="str">
        <f t="shared" si="61"/>
        <v/>
      </c>
    </row>
    <row r="156" spans="1:24" x14ac:dyDescent="0.35">
      <c r="A156">
        <v>2002</v>
      </c>
      <c r="B156" s="14">
        <v>37462</v>
      </c>
      <c r="C156">
        <v>6.45</v>
      </c>
      <c r="D156">
        <v>0</v>
      </c>
      <c r="E156">
        <v>-11.521349999999998</v>
      </c>
      <c r="F156" s="14">
        <v>37493</v>
      </c>
      <c r="G156">
        <v>4.05</v>
      </c>
      <c r="H156">
        <v>0.21</v>
      </c>
      <c r="I156">
        <v>17.031349999999993</v>
      </c>
      <c r="J156" s="14">
        <v>37524</v>
      </c>
      <c r="K156">
        <v>3.92</v>
      </c>
      <c r="L156">
        <v>0</v>
      </c>
      <c r="M156">
        <v>-7.1969599999999998</v>
      </c>
      <c r="O156" t="str">
        <f t="shared" si="62"/>
        <v/>
      </c>
      <c r="P156" t="str">
        <f t="shared" si="53"/>
        <v/>
      </c>
      <c r="Q156" t="str">
        <f t="shared" si="54"/>
        <v/>
      </c>
      <c r="R156" t="str">
        <f t="shared" si="55"/>
        <v/>
      </c>
      <c r="S156" t="str">
        <f t="shared" si="56"/>
        <v/>
      </c>
      <c r="T156" t="str">
        <f t="shared" si="57"/>
        <v/>
      </c>
      <c r="U156" t="str">
        <f t="shared" si="58"/>
        <v/>
      </c>
      <c r="V156" t="str">
        <f t="shared" si="59"/>
        <v/>
      </c>
      <c r="W156" t="str">
        <f t="shared" si="60"/>
        <v/>
      </c>
      <c r="X156" t="str">
        <f t="shared" si="61"/>
        <v/>
      </c>
    </row>
    <row r="157" spans="1:24" x14ac:dyDescent="0.35">
      <c r="A157">
        <v>2002</v>
      </c>
      <c r="B157" s="14">
        <v>37463</v>
      </c>
      <c r="C157">
        <v>5.97</v>
      </c>
      <c r="D157">
        <v>0</v>
      </c>
      <c r="E157">
        <v>-12.21111</v>
      </c>
      <c r="F157" s="14">
        <v>37494</v>
      </c>
      <c r="G157">
        <v>3.98</v>
      </c>
      <c r="H157">
        <v>0.02</v>
      </c>
      <c r="I157">
        <v>-9.5077400000000019</v>
      </c>
      <c r="J157" s="14">
        <v>37525</v>
      </c>
      <c r="K157">
        <v>3.61</v>
      </c>
      <c r="L157">
        <v>0</v>
      </c>
      <c r="M157">
        <v>-7.6424300000000001</v>
      </c>
      <c r="O157" t="str">
        <f t="shared" si="62"/>
        <v/>
      </c>
      <c r="P157" t="str">
        <f t="shared" si="53"/>
        <v/>
      </c>
      <c r="Q157" t="str">
        <f t="shared" si="54"/>
        <v/>
      </c>
      <c r="R157" t="str">
        <f t="shared" si="55"/>
        <v/>
      </c>
      <c r="S157" t="str">
        <f t="shared" si="56"/>
        <v/>
      </c>
      <c r="T157" t="str">
        <f t="shared" si="57"/>
        <v/>
      </c>
      <c r="U157" t="str">
        <f t="shared" si="58"/>
        <v/>
      </c>
      <c r="V157" t="str">
        <f t="shared" si="59"/>
        <v/>
      </c>
      <c r="W157" t="str">
        <f t="shared" si="60"/>
        <v/>
      </c>
      <c r="X157" t="str">
        <f t="shared" si="61"/>
        <v/>
      </c>
    </row>
    <row r="158" spans="1:24" x14ac:dyDescent="0.35">
      <c r="A158">
        <v>2002</v>
      </c>
      <c r="B158" s="14">
        <v>37464</v>
      </c>
      <c r="C158">
        <v>5.67</v>
      </c>
      <c r="D158">
        <v>0</v>
      </c>
      <c r="E158">
        <v>-12.642209999999999</v>
      </c>
      <c r="F158" s="14">
        <v>37495</v>
      </c>
      <c r="G158">
        <v>3.62</v>
      </c>
      <c r="H158">
        <v>0</v>
      </c>
      <c r="I158">
        <v>-12.808060000000001</v>
      </c>
      <c r="J158" s="14">
        <v>37526</v>
      </c>
      <c r="K158">
        <v>3.53</v>
      </c>
      <c r="L158">
        <v>0</v>
      </c>
      <c r="M158">
        <v>-7.75739</v>
      </c>
      <c r="O158" t="str">
        <f t="shared" si="62"/>
        <v/>
      </c>
      <c r="P158" t="str">
        <f t="shared" si="53"/>
        <v/>
      </c>
      <c r="Q158" t="str">
        <f t="shared" si="54"/>
        <v/>
      </c>
      <c r="R158" t="str">
        <f t="shared" si="55"/>
        <v/>
      </c>
      <c r="S158" t="str">
        <f t="shared" si="56"/>
        <v/>
      </c>
      <c r="T158" t="str">
        <f t="shared" si="57"/>
        <v/>
      </c>
      <c r="U158" t="str">
        <f t="shared" si="58"/>
        <v/>
      </c>
      <c r="V158" t="str">
        <f t="shared" si="59"/>
        <v/>
      </c>
      <c r="W158" t="str">
        <f t="shared" si="60"/>
        <v/>
      </c>
      <c r="X158" t="str">
        <f t="shared" si="61"/>
        <v/>
      </c>
    </row>
    <row r="159" spans="1:24" x14ac:dyDescent="0.35">
      <c r="A159">
        <v>2002</v>
      </c>
      <c r="B159" s="14">
        <v>37465</v>
      </c>
      <c r="C159">
        <v>5.61</v>
      </c>
      <c r="D159">
        <v>0</v>
      </c>
      <c r="E159">
        <v>-12.728429999999998</v>
      </c>
      <c r="F159" s="14">
        <v>37496</v>
      </c>
      <c r="G159">
        <v>3.47</v>
      </c>
      <c r="H159">
        <v>0</v>
      </c>
      <c r="I159">
        <v>-13.023610000000001</v>
      </c>
      <c r="J159" s="14">
        <v>37527</v>
      </c>
      <c r="K159">
        <v>12.8</v>
      </c>
      <c r="L159">
        <v>1.61</v>
      </c>
      <c r="M159">
        <v>229.59510000000003</v>
      </c>
      <c r="O159" t="str">
        <f t="shared" si="62"/>
        <v/>
      </c>
      <c r="P159" t="str">
        <f t="shared" si="53"/>
        <v/>
      </c>
      <c r="Q159" t="str">
        <f t="shared" si="54"/>
        <v/>
      </c>
      <c r="R159" t="str">
        <f t="shared" si="55"/>
        <v/>
      </c>
      <c r="S159" t="str">
        <f t="shared" si="56"/>
        <v/>
      </c>
      <c r="T159" t="str">
        <f t="shared" si="57"/>
        <v/>
      </c>
      <c r="U159" t="str">
        <f t="shared" si="58"/>
        <v/>
      </c>
      <c r="V159" t="str">
        <f t="shared" si="59"/>
        <v/>
      </c>
      <c r="W159" t="str">
        <f t="shared" si="60"/>
        <v/>
      </c>
      <c r="X159" t="str">
        <f t="shared" si="61"/>
        <v/>
      </c>
    </row>
    <row r="160" spans="1:24" x14ac:dyDescent="0.35">
      <c r="A160">
        <v>2002</v>
      </c>
      <c r="B160" s="14">
        <v>37466</v>
      </c>
      <c r="C160">
        <v>10.4</v>
      </c>
      <c r="D160">
        <v>0.06</v>
      </c>
      <c r="E160">
        <v>2.5038000000000018</v>
      </c>
      <c r="F160" s="14">
        <v>37497</v>
      </c>
      <c r="G160">
        <v>3.38</v>
      </c>
      <c r="H160">
        <v>0</v>
      </c>
      <c r="I160">
        <v>-13.152940000000001</v>
      </c>
      <c r="J160" s="14">
        <v>37528</v>
      </c>
      <c r="K160">
        <v>7.06</v>
      </c>
      <c r="L160">
        <v>0</v>
      </c>
      <c r="M160">
        <v>-2.6847799999999999</v>
      </c>
      <c r="O160" t="str">
        <f t="shared" si="62"/>
        <v/>
      </c>
      <c r="P160" t="str">
        <f t="shared" si="53"/>
        <v/>
      </c>
      <c r="Q160" t="str">
        <f t="shared" si="54"/>
        <v/>
      </c>
      <c r="R160" t="str">
        <f t="shared" si="55"/>
        <v/>
      </c>
      <c r="S160" t="str">
        <f t="shared" si="56"/>
        <v/>
      </c>
      <c r="T160" t="str">
        <f t="shared" si="57"/>
        <v/>
      </c>
      <c r="U160" t="str">
        <f t="shared" si="58"/>
        <v/>
      </c>
      <c r="V160" t="str">
        <f t="shared" si="59"/>
        <v/>
      </c>
      <c r="W160" t="str">
        <f t="shared" si="60"/>
        <v/>
      </c>
      <c r="X160" t="str">
        <f t="shared" si="61"/>
        <v/>
      </c>
    </row>
    <row r="161" spans="1:24" x14ac:dyDescent="0.35">
      <c r="A161">
        <v>2002</v>
      </c>
      <c r="B161" s="14">
        <v>37467</v>
      </c>
      <c r="C161">
        <v>9.64</v>
      </c>
      <c r="D161">
        <v>0.61</v>
      </c>
      <c r="E161">
        <v>77.944180000000003</v>
      </c>
      <c r="F161" s="14">
        <v>37498</v>
      </c>
      <c r="G161">
        <v>3.92</v>
      </c>
      <c r="H161">
        <v>0.38</v>
      </c>
      <c r="I161">
        <v>40.500040000000013</v>
      </c>
      <c r="J161" s="14">
        <v>37529</v>
      </c>
      <c r="K161">
        <v>4.66</v>
      </c>
      <c r="L161">
        <v>0</v>
      </c>
      <c r="M161">
        <v>-6.1335799999999994</v>
      </c>
      <c r="O161" t="str">
        <f t="shared" si="62"/>
        <v/>
      </c>
      <c r="P161" t="str">
        <f t="shared" si="53"/>
        <v/>
      </c>
      <c r="Q161" t="str">
        <f t="shared" si="54"/>
        <v/>
      </c>
      <c r="R161" t="str">
        <f t="shared" si="55"/>
        <v/>
      </c>
      <c r="S161" t="str">
        <f t="shared" si="56"/>
        <v/>
      </c>
      <c r="T161" t="str">
        <f t="shared" si="57"/>
        <v/>
      </c>
      <c r="U161" t="str">
        <f t="shared" si="58"/>
        <v/>
      </c>
      <c r="V161" t="str">
        <f t="shared" si="59"/>
        <v/>
      </c>
      <c r="W161" t="str">
        <f t="shared" si="60"/>
        <v/>
      </c>
      <c r="X161" t="str">
        <f t="shared" si="61"/>
        <v/>
      </c>
    </row>
    <row r="162" spans="1:24" x14ac:dyDescent="0.35">
      <c r="A162">
        <v>2002</v>
      </c>
      <c r="B162" s="14">
        <v>37468</v>
      </c>
      <c r="C162">
        <v>7.7</v>
      </c>
      <c r="D162">
        <v>0.1</v>
      </c>
      <c r="E162">
        <v>4.1899000000000015</v>
      </c>
      <c r="F162" s="14">
        <v>37499</v>
      </c>
      <c r="G162">
        <v>3.69</v>
      </c>
      <c r="H162">
        <v>0</v>
      </c>
      <c r="I162">
        <v>-12.707470000000001</v>
      </c>
      <c r="M162" t="s">
        <v>87</v>
      </c>
      <c r="O162" t="str">
        <f t="shared" si="62"/>
        <v/>
      </c>
      <c r="P162" t="str">
        <f t="shared" si="53"/>
        <v/>
      </c>
      <c r="Q162" t="str">
        <f t="shared" si="54"/>
        <v/>
      </c>
      <c r="R162" t="str">
        <f t="shared" si="55"/>
        <v/>
      </c>
      <c r="S162" t="str">
        <f t="shared" si="56"/>
        <v/>
      </c>
      <c r="T162" t="str">
        <f t="shared" si="57"/>
        <v/>
      </c>
      <c r="U162" t="str">
        <f t="shared" si="58"/>
        <v/>
      </c>
      <c r="V162" t="str">
        <f t="shared" si="59"/>
        <v/>
      </c>
      <c r="W162" t="str">
        <f t="shared" si="60"/>
        <v/>
      </c>
      <c r="X162" t="str">
        <f t="shared" si="61"/>
        <v/>
      </c>
    </row>
    <row r="163" spans="1:24" x14ac:dyDescent="0.35">
      <c r="A163">
        <v>2003</v>
      </c>
      <c r="B163" s="14">
        <v>37803</v>
      </c>
      <c r="C163">
        <v>10.7</v>
      </c>
      <c r="D163">
        <v>0</v>
      </c>
      <c r="E163">
        <v>-5.4140999999999995</v>
      </c>
      <c r="F163" s="14">
        <v>37834</v>
      </c>
      <c r="G163">
        <v>5.67</v>
      </c>
      <c r="H163">
        <v>0</v>
      </c>
      <c r="I163">
        <v>-9.862210000000001</v>
      </c>
      <c r="J163" s="14">
        <v>37865</v>
      </c>
      <c r="K163">
        <v>3.02</v>
      </c>
      <c r="L163">
        <v>0</v>
      </c>
      <c r="M163">
        <v>-8.4902599999999993</v>
      </c>
      <c r="O163">
        <f t="shared" si="62"/>
        <v>2003</v>
      </c>
      <c r="P163">
        <f t="shared" si="53"/>
        <v>-57.025169999999989</v>
      </c>
      <c r="Q163">
        <f t="shared" si="54"/>
        <v>-20.206659999999992</v>
      </c>
      <c r="R163">
        <f t="shared" si="55"/>
        <v>-46.784019999999984</v>
      </c>
      <c r="S163">
        <f t="shared" si="56"/>
        <v>32.282320000000013</v>
      </c>
      <c r="T163">
        <f t="shared" si="57"/>
        <v>113.36294999999998</v>
      </c>
      <c r="U163">
        <f t="shared" si="58"/>
        <v>96.945649999999958</v>
      </c>
      <c r="V163">
        <f t="shared" si="59"/>
        <v>-36.259830000000008</v>
      </c>
      <c r="W163">
        <f t="shared" si="60"/>
        <v>-85.086760000000012</v>
      </c>
      <c r="X163">
        <f t="shared" si="61"/>
        <v>-76.649519999999995</v>
      </c>
    </row>
    <row r="164" spans="1:24" x14ac:dyDescent="0.35">
      <c r="A164">
        <v>2003</v>
      </c>
      <c r="B164" s="14">
        <v>37804</v>
      </c>
      <c r="C164">
        <v>9.91</v>
      </c>
      <c r="D164">
        <v>0</v>
      </c>
      <c r="E164">
        <v>-6.5493299999999977</v>
      </c>
      <c r="F164" s="14">
        <v>37835</v>
      </c>
      <c r="G164">
        <v>11.2</v>
      </c>
      <c r="H164">
        <v>0</v>
      </c>
      <c r="I164">
        <v>-1.9156000000000013</v>
      </c>
      <c r="J164" s="14">
        <v>37866</v>
      </c>
      <c r="K164">
        <v>3.02</v>
      </c>
      <c r="L164">
        <v>0</v>
      </c>
      <c r="M164">
        <v>-8.4902599999999993</v>
      </c>
      <c r="O164" t="str">
        <f t="shared" si="62"/>
        <v/>
      </c>
      <c r="P164" t="str">
        <f t="shared" si="53"/>
        <v/>
      </c>
      <c r="Q164" t="str">
        <f t="shared" si="54"/>
        <v/>
      </c>
      <c r="R164" t="str">
        <f t="shared" si="55"/>
        <v/>
      </c>
      <c r="S164" t="str">
        <f t="shared" si="56"/>
        <v/>
      </c>
      <c r="T164" t="str">
        <f t="shared" si="57"/>
        <v/>
      </c>
      <c r="U164" t="str">
        <f t="shared" si="58"/>
        <v/>
      </c>
      <c r="V164" t="str">
        <f t="shared" si="59"/>
        <v/>
      </c>
      <c r="W164" t="str">
        <f t="shared" si="60"/>
        <v/>
      </c>
      <c r="X164" t="str">
        <f t="shared" si="61"/>
        <v/>
      </c>
    </row>
    <row r="165" spans="1:24" x14ac:dyDescent="0.35">
      <c r="A165">
        <v>2003</v>
      </c>
      <c r="B165" s="14">
        <v>37805</v>
      </c>
      <c r="C165">
        <v>8.99</v>
      </c>
      <c r="D165">
        <v>0</v>
      </c>
      <c r="E165">
        <v>-7.8713699999999989</v>
      </c>
      <c r="F165" s="14">
        <v>37836</v>
      </c>
      <c r="G165">
        <v>9.44</v>
      </c>
      <c r="H165">
        <v>0</v>
      </c>
      <c r="I165">
        <v>-4.444720000000002</v>
      </c>
      <c r="J165" s="14">
        <v>37867</v>
      </c>
      <c r="K165">
        <v>2.82</v>
      </c>
      <c r="L165">
        <v>0</v>
      </c>
      <c r="M165">
        <v>-8.7776600000000009</v>
      </c>
      <c r="O165" t="str">
        <f t="shared" si="62"/>
        <v/>
      </c>
      <c r="P165" t="str">
        <f t="shared" si="53"/>
        <v/>
      </c>
      <c r="Q165" t="str">
        <f t="shared" si="54"/>
        <v/>
      </c>
      <c r="R165" t="str">
        <f t="shared" si="55"/>
        <v/>
      </c>
      <c r="S165" t="str">
        <f t="shared" si="56"/>
        <v/>
      </c>
      <c r="T165" t="str">
        <f t="shared" si="57"/>
        <v/>
      </c>
      <c r="U165" t="str">
        <f t="shared" si="58"/>
        <v/>
      </c>
      <c r="V165" t="str">
        <f t="shared" si="59"/>
        <v/>
      </c>
      <c r="W165" t="str">
        <f t="shared" si="60"/>
        <v/>
      </c>
      <c r="X165" t="str">
        <f t="shared" si="61"/>
        <v/>
      </c>
    </row>
    <row r="166" spans="1:24" x14ac:dyDescent="0.35">
      <c r="A166">
        <v>2003</v>
      </c>
      <c r="B166" s="14">
        <v>37806</v>
      </c>
      <c r="C166">
        <v>8.25</v>
      </c>
      <c r="D166">
        <v>0</v>
      </c>
      <c r="E166">
        <v>-8.9347499999999993</v>
      </c>
      <c r="F166" s="14">
        <v>37837</v>
      </c>
      <c r="G166">
        <v>8.25</v>
      </c>
      <c r="H166">
        <v>1.24</v>
      </c>
      <c r="I166">
        <v>166.39124999999999</v>
      </c>
      <c r="J166" s="14">
        <v>37868</v>
      </c>
      <c r="K166">
        <v>7.07</v>
      </c>
      <c r="L166">
        <v>0</v>
      </c>
      <c r="M166">
        <v>-2.6704099999999986</v>
      </c>
      <c r="O166" t="str">
        <f t="shared" si="62"/>
        <v/>
      </c>
      <c r="P166" t="str">
        <f t="shared" si="53"/>
        <v/>
      </c>
      <c r="Q166" t="str">
        <f t="shared" si="54"/>
        <v/>
      </c>
      <c r="R166" t="str">
        <f t="shared" si="55"/>
        <v/>
      </c>
      <c r="S166" t="str">
        <f t="shared" si="56"/>
        <v/>
      </c>
      <c r="T166" t="str">
        <f t="shared" si="57"/>
        <v/>
      </c>
      <c r="U166" t="str">
        <f t="shared" si="58"/>
        <v/>
      </c>
      <c r="V166" t="str">
        <f t="shared" si="59"/>
        <v/>
      </c>
      <c r="W166" t="str">
        <f t="shared" si="60"/>
        <v/>
      </c>
      <c r="X166" t="str">
        <f t="shared" si="61"/>
        <v/>
      </c>
    </row>
    <row r="167" spans="1:24" x14ac:dyDescent="0.35">
      <c r="A167">
        <v>2003</v>
      </c>
      <c r="B167" s="14">
        <v>37807</v>
      </c>
      <c r="C167">
        <v>8.02</v>
      </c>
      <c r="D167">
        <v>0</v>
      </c>
      <c r="E167">
        <v>-9.2652599999999996</v>
      </c>
      <c r="F167" s="14">
        <v>37838</v>
      </c>
      <c r="G167">
        <v>9.73</v>
      </c>
      <c r="H167">
        <v>0.09</v>
      </c>
      <c r="I167">
        <v>8.4955099999999977</v>
      </c>
      <c r="J167" s="14">
        <v>37869</v>
      </c>
      <c r="K167">
        <v>5.36</v>
      </c>
      <c r="L167">
        <v>1.45</v>
      </c>
      <c r="M167">
        <v>196.63982000000001</v>
      </c>
      <c r="O167" t="str">
        <f t="shared" si="62"/>
        <v/>
      </c>
      <c r="P167" t="str">
        <f t="shared" si="53"/>
        <v/>
      </c>
      <c r="Q167" t="str">
        <f t="shared" si="54"/>
        <v/>
      </c>
      <c r="R167" t="str">
        <f t="shared" si="55"/>
        <v/>
      </c>
      <c r="S167" t="str">
        <f t="shared" si="56"/>
        <v/>
      </c>
      <c r="T167" t="str">
        <f t="shared" si="57"/>
        <v/>
      </c>
      <c r="U167" t="str">
        <f t="shared" si="58"/>
        <v/>
      </c>
      <c r="V167" t="str">
        <f t="shared" si="59"/>
        <v/>
      </c>
      <c r="W167" t="str">
        <f t="shared" si="60"/>
        <v/>
      </c>
      <c r="X167" t="str">
        <f t="shared" si="61"/>
        <v/>
      </c>
    </row>
    <row r="168" spans="1:24" x14ac:dyDescent="0.35">
      <c r="A168">
        <v>2003</v>
      </c>
      <c r="B168" s="14">
        <v>37808</v>
      </c>
      <c r="C168">
        <v>8.0299999999999994</v>
      </c>
      <c r="D168">
        <v>0</v>
      </c>
      <c r="E168">
        <v>-9.2508900000000001</v>
      </c>
      <c r="F168" s="14">
        <v>37839</v>
      </c>
      <c r="G168">
        <v>12.2</v>
      </c>
      <c r="H168">
        <v>0.42</v>
      </c>
      <c r="I168">
        <v>57.964399999999983</v>
      </c>
      <c r="J168" s="14">
        <v>37870</v>
      </c>
      <c r="K168">
        <v>4.2699999999999996</v>
      </c>
      <c r="L168">
        <v>0</v>
      </c>
      <c r="M168">
        <v>-6.6940100000000005</v>
      </c>
      <c r="O168" t="str">
        <f t="shared" si="62"/>
        <v/>
      </c>
      <c r="P168" t="str">
        <f t="shared" si="53"/>
        <v/>
      </c>
      <c r="Q168" t="str">
        <f t="shared" si="54"/>
        <v/>
      </c>
      <c r="R168" t="str">
        <f t="shared" si="55"/>
        <v/>
      </c>
      <c r="S168" t="str">
        <f t="shared" si="56"/>
        <v/>
      </c>
      <c r="T168" t="str">
        <f t="shared" si="57"/>
        <v/>
      </c>
      <c r="U168" t="str">
        <f t="shared" si="58"/>
        <v/>
      </c>
      <c r="V168" t="str">
        <f t="shared" si="59"/>
        <v/>
      </c>
      <c r="W168" t="str">
        <f t="shared" si="60"/>
        <v/>
      </c>
      <c r="X168" t="str">
        <f t="shared" si="61"/>
        <v/>
      </c>
    </row>
    <row r="169" spans="1:24" x14ac:dyDescent="0.35">
      <c r="A169">
        <v>2003</v>
      </c>
      <c r="B169" s="14">
        <v>37809</v>
      </c>
      <c r="C169">
        <v>7.69</v>
      </c>
      <c r="D169">
        <v>0</v>
      </c>
      <c r="E169">
        <v>-9.739469999999999</v>
      </c>
      <c r="F169" s="14">
        <v>37840</v>
      </c>
      <c r="G169">
        <v>10.7</v>
      </c>
      <c r="H169">
        <v>0.04</v>
      </c>
      <c r="I169">
        <v>2.931899999999998</v>
      </c>
      <c r="J169" s="14">
        <v>37871</v>
      </c>
      <c r="K169">
        <v>3.77</v>
      </c>
      <c r="L169">
        <v>0</v>
      </c>
      <c r="M169">
        <v>-7.4125100000000002</v>
      </c>
      <c r="O169" t="str">
        <f t="shared" si="62"/>
        <v/>
      </c>
      <c r="P169" t="str">
        <f t="shared" si="53"/>
        <v/>
      </c>
      <c r="Q169" t="str">
        <f t="shared" si="54"/>
        <v/>
      </c>
      <c r="R169" t="str">
        <f t="shared" si="55"/>
        <v/>
      </c>
      <c r="S169" t="str">
        <f t="shared" si="56"/>
        <v/>
      </c>
      <c r="T169" t="str">
        <f t="shared" si="57"/>
        <v/>
      </c>
      <c r="U169" t="str">
        <f t="shared" si="58"/>
        <v/>
      </c>
      <c r="V169" t="str">
        <f t="shared" si="59"/>
        <v/>
      </c>
      <c r="W169" t="str">
        <f t="shared" si="60"/>
        <v/>
      </c>
      <c r="X169" t="str">
        <f t="shared" si="61"/>
        <v/>
      </c>
    </row>
    <row r="170" spans="1:24" x14ac:dyDescent="0.35">
      <c r="A170">
        <v>2003</v>
      </c>
      <c r="B170" s="14">
        <v>37810</v>
      </c>
      <c r="C170">
        <v>7.45</v>
      </c>
      <c r="D170">
        <v>0</v>
      </c>
      <c r="E170">
        <v>-10.084349999999999</v>
      </c>
      <c r="F170" s="14">
        <v>37841</v>
      </c>
      <c r="G170">
        <v>10.5</v>
      </c>
      <c r="H170">
        <v>0.02</v>
      </c>
      <c r="I170">
        <v>-0.13850000000000184</v>
      </c>
      <c r="J170" s="14">
        <v>37872</v>
      </c>
      <c r="K170">
        <v>3.4</v>
      </c>
      <c r="L170">
        <v>0</v>
      </c>
      <c r="M170">
        <v>-7.9442000000000004</v>
      </c>
      <c r="O170" t="str">
        <f t="shared" si="62"/>
        <v/>
      </c>
      <c r="P170" t="str">
        <f t="shared" si="53"/>
        <v/>
      </c>
      <c r="Q170" t="str">
        <f t="shared" si="54"/>
        <v/>
      </c>
      <c r="R170" t="str">
        <f t="shared" si="55"/>
        <v/>
      </c>
      <c r="S170" t="str">
        <f t="shared" si="56"/>
        <v/>
      </c>
      <c r="T170" t="str">
        <f t="shared" si="57"/>
        <v/>
      </c>
      <c r="U170" t="str">
        <f t="shared" si="58"/>
        <v/>
      </c>
      <c r="V170" t="str">
        <f t="shared" si="59"/>
        <v/>
      </c>
      <c r="W170" t="str">
        <f t="shared" si="60"/>
        <v/>
      </c>
      <c r="X170" t="str">
        <f t="shared" si="61"/>
        <v/>
      </c>
    </row>
    <row r="171" spans="1:24" x14ac:dyDescent="0.35">
      <c r="A171">
        <v>2003</v>
      </c>
      <c r="B171" s="14">
        <v>37811</v>
      </c>
      <c r="C171">
        <v>7.34</v>
      </c>
      <c r="D171">
        <v>0</v>
      </c>
      <c r="E171">
        <v>-10.242419999999999</v>
      </c>
      <c r="F171" s="14">
        <v>37842</v>
      </c>
      <c r="G171">
        <v>10.1</v>
      </c>
      <c r="H171">
        <v>0.09</v>
      </c>
      <c r="I171">
        <v>9.027199999999997</v>
      </c>
      <c r="J171" s="14">
        <v>37873</v>
      </c>
      <c r="K171">
        <v>3.14</v>
      </c>
      <c r="L171">
        <v>0</v>
      </c>
      <c r="M171">
        <v>-8.3178199999999993</v>
      </c>
      <c r="O171" t="str">
        <f t="shared" si="62"/>
        <v/>
      </c>
      <c r="P171" t="str">
        <f t="shared" si="53"/>
        <v/>
      </c>
      <c r="Q171" t="str">
        <f t="shared" si="54"/>
        <v/>
      </c>
      <c r="R171" t="str">
        <f t="shared" si="55"/>
        <v/>
      </c>
      <c r="S171" t="str">
        <f t="shared" si="56"/>
        <v/>
      </c>
      <c r="T171" t="str">
        <f t="shared" si="57"/>
        <v/>
      </c>
      <c r="U171" t="str">
        <f t="shared" si="58"/>
        <v/>
      </c>
      <c r="V171" t="str">
        <f t="shared" si="59"/>
        <v/>
      </c>
      <c r="W171" t="str">
        <f t="shared" si="60"/>
        <v/>
      </c>
      <c r="X171" t="str">
        <f t="shared" si="61"/>
        <v/>
      </c>
    </row>
    <row r="172" spans="1:24" x14ac:dyDescent="0.35">
      <c r="A172">
        <v>2003</v>
      </c>
      <c r="B172" s="14">
        <v>37812</v>
      </c>
      <c r="C172">
        <v>7.1</v>
      </c>
      <c r="D172">
        <v>0</v>
      </c>
      <c r="E172">
        <v>-10.587299999999999</v>
      </c>
      <c r="F172" s="14">
        <v>37843</v>
      </c>
      <c r="G172">
        <v>9.2799999999999994</v>
      </c>
      <c r="H172">
        <v>0.21</v>
      </c>
      <c r="I172">
        <v>24.546859999999995</v>
      </c>
      <c r="J172" s="14">
        <v>37874</v>
      </c>
      <c r="K172">
        <v>3.02</v>
      </c>
      <c r="L172">
        <v>0</v>
      </c>
      <c r="M172">
        <v>-8.4902599999999993</v>
      </c>
      <c r="O172" t="str">
        <f t="shared" si="62"/>
        <v/>
      </c>
      <c r="P172" t="str">
        <f t="shared" si="53"/>
        <v/>
      </c>
      <c r="Q172" t="str">
        <f t="shared" si="54"/>
        <v/>
      </c>
      <c r="R172" t="str">
        <f t="shared" si="55"/>
        <v/>
      </c>
      <c r="S172" t="str">
        <f t="shared" si="56"/>
        <v/>
      </c>
      <c r="T172" t="str">
        <f t="shared" si="57"/>
        <v/>
      </c>
      <c r="U172" t="str">
        <f t="shared" si="58"/>
        <v/>
      </c>
      <c r="V172" t="str">
        <f t="shared" si="59"/>
        <v/>
      </c>
      <c r="W172" t="str">
        <f t="shared" si="60"/>
        <v/>
      </c>
      <c r="X172" t="str">
        <f t="shared" si="61"/>
        <v/>
      </c>
    </row>
    <row r="173" spans="1:24" x14ac:dyDescent="0.35">
      <c r="A173">
        <v>2003</v>
      </c>
      <c r="B173" s="14">
        <v>37813</v>
      </c>
      <c r="C173">
        <v>7.89</v>
      </c>
      <c r="D173">
        <v>0</v>
      </c>
      <c r="E173">
        <v>-9.4520699999999991</v>
      </c>
      <c r="F173" s="14">
        <v>37844</v>
      </c>
      <c r="G173">
        <v>8.44</v>
      </c>
      <c r="H173">
        <v>0</v>
      </c>
      <c r="I173">
        <v>-5.8817200000000014</v>
      </c>
      <c r="J173" s="14">
        <v>37875</v>
      </c>
      <c r="K173">
        <v>2.96</v>
      </c>
      <c r="L173">
        <v>0</v>
      </c>
      <c r="M173">
        <v>-8.5764800000000001</v>
      </c>
      <c r="O173" t="str">
        <f t="shared" si="62"/>
        <v/>
      </c>
      <c r="P173" t="str">
        <f t="shared" si="53"/>
        <v/>
      </c>
      <c r="Q173" t="str">
        <f t="shared" si="54"/>
        <v/>
      </c>
      <c r="R173" t="str">
        <f t="shared" si="55"/>
        <v/>
      </c>
      <c r="S173" t="str">
        <f t="shared" si="56"/>
        <v/>
      </c>
      <c r="T173" t="str">
        <f t="shared" si="57"/>
        <v/>
      </c>
      <c r="U173" t="str">
        <f t="shared" si="58"/>
        <v/>
      </c>
      <c r="V173" t="str">
        <f t="shared" si="59"/>
        <v/>
      </c>
      <c r="W173" t="str">
        <f t="shared" si="60"/>
        <v/>
      </c>
      <c r="X173" t="str">
        <f t="shared" si="61"/>
        <v/>
      </c>
    </row>
    <row r="174" spans="1:24" x14ac:dyDescent="0.35">
      <c r="A174">
        <v>2003</v>
      </c>
      <c r="B174" s="14">
        <v>37814</v>
      </c>
      <c r="C174">
        <v>8.73</v>
      </c>
      <c r="D174">
        <v>0.35</v>
      </c>
      <c r="E174">
        <v>40.457509999999999</v>
      </c>
      <c r="F174" s="14">
        <v>37845</v>
      </c>
      <c r="G174">
        <v>8.9</v>
      </c>
      <c r="H174">
        <v>0.11</v>
      </c>
      <c r="I174">
        <v>10.085800000000001</v>
      </c>
      <c r="J174" s="14">
        <v>37876</v>
      </c>
      <c r="K174">
        <v>2.74</v>
      </c>
      <c r="L174">
        <v>0</v>
      </c>
      <c r="M174">
        <v>-8.8926199999999991</v>
      </c>
      <c r="O174" t="str">
        <f t="shared" si="62"/>
        <v/>
      </c>
      <c r="P174" t="str">
        <f t="shared" si="53"/>
        <v/>
      </c>
      <c r="Q174" t="str">
        <f t="shared" si="54"/>
        <v/>
      </c>
      <c r="R174" t="str">
        <f t="shared" si="55"/>
        <v/>
      </c>
      <c r="S174" t="str">
        <f t="shared" si="56"/>
        <v/>
      </c>
      <c r="T174" t="str">
        <f t="shared" si="57"/>
        <v/>
      </c>
      <c r="U174" t="str">
        <f t="shared" si="58"/>
        <v/>
      </c>
      <c r="V174" t="str">
        <f t="shared" si="59"/>
        <v/>
      </c>
      <c r="W174" t="str">
        <f t="shared" si="60"/>
        <v/>
      </c>
      <c r="X174" t="str">
        <f t="shared" si="61"/>
        <v/>
      </c>
    </row>
    <row r="175" spans="1:24" x14ac:dyDescent="0.35">
      <c r="A175">
        <v>2003</v>
      </c>
      <c r="B175" s="14">
        <v>37815</v>
      </c>
      <c r="C175">
        <v>7.88</v>
      </c>
      <c r="D175">
        <v>0</v>
      </c>
      <c r="E175">
        <v>-9.4664399999999986</v>
      </c>
      <c r="F175" s="14">
        <v>37846</v>
      </c>
      <c r="G175">
        <v>8.17</v>
      </c>
      <c r="H175">
        <v>0.02</v>
      </c>
      <c r="I175">
        <v>-3.4867100000000018</v>
      </c>
      <c r="J175" s="14">
        <v>37877</v>
      </c>
      <c r="K175">
        <v>2.69</v>
      </c>
      <c r="L175">
        <v>0</v>
      </c>
      <c r="M175">
        <v>-8.9644700000000004</v>
      </c>
      <c r="O175" t="str">
        <f t="shared" si="62"/>
        <v/>
      </c>
      <c r="P175" t="str">
        <f t="shared" si="53"/>
        <v/>
      </c>
      <c r="Q175" t="str">
        <f t="shared" si="54"/>
        <v/>
      </c>
      <c r="R175" t="str">
        <f t="shared" si="55"/>
        <v/>
      </c>
      <c r="S175" t="str">
        <f t="shared" si="56"/>
        <v/>
      </c>
      <c r="T175" t="str">
        <f t="shared" si="57"/>
        <v/>
      </c>
      <c r="U175" t="str">
        <f t="shared" si="58"/>
        <v/>
      </c>
      <c r="V175" t="str">
        <f t="shared" si="59"/>
        <v/>
      </c>
      <c r="W175" t="str">
        <f t="shared" si="60"/>
        <v/>
      </c>
      <c r="X175" t="str">
        <f t="shared" si="61"/>
        <v/>
      </c>
    </row>
    <row r="176" spans="1:24" x14ac:dyDescent="0.35">
      <c r="A176">
        <v>2003</v>
      </c>
      <c r="B176" s="14">
        <v>37816</v>
      </c>
      <c r="C176">
        <v>6.93</v>
      </c>
      <c r="D176">
        <v>0</v>
      </c>
      <c r="E176">
        <v>-10.831589999999998</v>
      </c>
      <c r="F176" s="14">
        <v>37847</v>
      </c>
      <c r="G176">
        <v>7.43</v>
      </c>
      <c r="H176">
        <v>0</v>
      </c>
      <c r="I176">
        <v>-7.3330900000000021</v>
      </c>
      <c r="J176" s="14">
        <v>37878</v>
      </c>
      <c r="K176">
        <v>2.67</v>
      </c>
      <c r="L176">
        <v>0</v>
      </c>
      <c r="M176">
        <v>-8.9932099999999995</v>
      </c>
      <c r="O176" t="str">
        <f t="shared" si="62"/>
        <v/>
      </c>
      <c r="P176" t="str">
        <f t="shared" si="53"/>
        <v/>
      </c>
      <c r="Q176" t="str">
        <f t="shared" si="54"/>
        <v/>
      </c>
      <c r="R176" t="str">
        <f t="shared" si="55"/>
        <v/>
      </c>
      <c r="S176" t="str">
        <f t="shared" si="56"/>
        <v/>
      </c>
      <c r="T176" t="str">
        <f t="shared" si="57"/>
        <v/>
      </c>
      <c r="U176" t="str">
        <f t="shared" si="58"/>
        <v/>
      </c>
      <c r="V176" t="str">
        <f t="shared" si="59"/>
        <v/>
      </c>
      <c r="W176" t="str">
        <f t="shared" si="60"/>
        <v/>
      </c>
      <c r="X176" t="str">
        <f t="shared" si="61"/>
        <v/>
      </c>
    </row>
    <row r="177" spans="1:24" x14ac:dyDescent="0.35">
      <c r="A177">
        <v>2003</v>
      </c>
      <c r="B177" s="14">
        <v>37817</v>
      </c>
      <c r="C177">
        <v>6.7</v>
      </c>
      <c r="D177">
        <v>0</v>
      </c>
      <c r="E177">
        <v>-11.162099999999999</v>
      </c>
      <c r="F177" s="14">
        <v>37848</v>
      </c>
      <c r="G177">
        <v>6.91</v>
      </c>
      <c r="H177">
        <v>0</v>
      </c>
      <c r="I177">
        <v>-8.0803300000000018</v>
      </c>
      <c r="J177" s="14">
        <v>37879</v>
      </c>
      <c r="K177">
        <v>2.62</v>
      </c>
      <c r="L177">
        <v>0</v>
      </c>
      <c r="M177">
        <v>-9.065059999999999</v>
      </c>
      <c r="O177" t="str">
        <f t="shared" si="62"/>
        <v/>
      </c>
      <c r="P177" t="str">
        <f t="shared" si="53"/>
        <v/>
      </c>
      <c r="Q177" t="str">
        <f t="shared" si="54"/>
        <v/>
      </c>
      <c r="R177" t="str">
        <f t="shared" si="55"/>
        <v/>
      </c>
      <c r="S177" t="str">
        <f t="shared" si="56"/>
        <v/>
      </c>
      <c r="T177" t="str">
        <f t="shared" si="57"/>
        <v/>
      </c>
      <c r="U177" t="str">
        <f t="shared" si="58"/>
        <v/>
      </c>
      <c r="V177" t="str">
        <f t="shared" si="59"/>
        <v/>
      </c>
      <c r="W177" t="str">
        <f t="shared" si="60"/>
        <v/>
      </c>
      <c r="X177" t="str">
        <f t="shared" si="61"/>
        <v/>
      </c>
    </row>
    <row r="178" spans="1:24" x14ac:dyDescent="0.35">
      <c r="A178">
        <v>2003</v>
      </c>
      <c r="B178" s="14">
        <v>37818</v>
      </c>
      <c r="C178">
        <v>6.19</v>
      </c>
      <c r="D178">
        <v>0</v>
      </c>
      <c r="E178">
        <v>-11.894969999999999</v>
      </c>
      <c r="F178" s="14">
        <v>37849</v>
      </c>
      <c r="G178">
        <v>6.38</v>
      </c>
      <c r="H178">
        <v>0</v>
      </c>
      <c r="I178">
        <v>-8.841940000000001</v>
      </c>
      <c r="J178" s="14">
        <v>37880</v>
      </c>
      <c r="K178">
        <v>2.7</v>
      </c>
      <c r="L178">
        <v>0</v>
      </c>
      <c r="M178">
        <v>-8.9500999999999991</v>
      </c>
      <c r="O178" t="str">
        <f t="shared" si="62"/>
        <v/>
      </c>
      <c r="P178" t="str">
        <f t="shared" si="53"/>
        <v/>
      </c>
      <c r="Q178" t="str">
        <f t="shared" si="54"/>
        <v/>
      </c>
      <c r="R178" t="str">
        <f t="shared" si="55"/>
        <v/>
      </c>
      <c r="S178" t="str">
        <f t="shared" si="56"/>
        <v/>
      </c>
      <c r="T178" t="str">
        <f t="shared" si="57"/>
        <v/>
      </c>
      <c r="U178" t="str">
        <f t="shared" si="58"/>
        <v/>
      </c>
      <c r="V178" t="str">
        <f t="shared" si="59"/>
        <v/>
      </c>
      <c r="W178" t="str">
        <f t="shared" si="60"/>
        <v/>
      </c>
      <c r="X178" t="str">
        <f t="shared" si="61"/>
        <v/>
      </c>
    </row>
    <row r="179" spans="1:24" x14ac:dyDescent="0.35">
      <c r="A179">
        <v>2003</v>
      </c>
      <c r="B179" s="14">
        <v>37819</v>
      </c>
      <c r="C179">
        <v>6.4</v>
      </c>
      <c r="D179">
        <v>0.12</v>
      </c>
      <c r="E179">
        <v>5.1048000000000027</v>
      </c>
      <c r="F179" s="14">
        <v>37850</v>
      </c>
      <c r="G179">
        <v>6.35</v>
      </c>
      <c r="H179">
        <v>0</v>
      </c>
      <c r="I179">
        <v>-8.8850500000000014</v>
      </c>
      <c r="J179" s="14">
        <v>37881</v>
      </c>
      <c r="K179">
        <v>2.96</v>
      </c>
      <c r="L179">
        <v>0.24</v>
      </c>
      <c r="M179">
        <v>24.819520000000001</v>
      </c>
      <c r="O179" t="str">
        <f t="shared" si="62"/>
        <v/>
      </c>
      <c r="P179" t="str">
        <f t="shared" si="53"/>
        <v/>
      </c>
      <c r="Q179" t="str">
        <f t="shared" si="54"/>
        <v/>
      </c>
      <c r="R179" t="str">
        <f t="shared" si="55"/>
        <v/>
      </c>
      <c r="S179" t="str">
        <f t="shared" si="56"/>
        <v/>
      </c>
      <c r="T179" t="str">
        <f t="shared" si="57"/>
        <v/>
      </c>
      <c r="U179" t="str">
        <f t="shared" si="58"/>
        <v/>
      </c>
      <c r="V179" t="str">
        <f t="shared" si="59"/>
        <v/>
      </c>
      <c r="W179" t="str">
        <f t="shared" si="60"/>
        <v/>
      </c>
      <c r="X179" t="str">
        <f t="shared" si="61"/>
        <v/>
      </c>
    </row>
    <row r="180" spans="1:24" x14ac:dyDescent="0.35">
      <c r="A180">
        <v>2003</v>
      </c>
      <c r="B180" s="14">
        <v>37820</v>
      </c>
      <c r="C180">
        <v>6.46</v>
      </c>
      <c r="D180">
        <v>0</v>
      </c>
      <c r="E180">
        <v>-11.506979999999999</v>
      </c>
      <c r="F180" s="14">
        <v>37851</v>
      </c>
      <c r="G180">
        <v>5.77</v>
      </c>
      <c r="H180">
        <v>0</v>
      </c>
      <c r="I180">
        <v>-9.718510000000002</v>
      </c>
      <c r="J180" s="14">
        <v>37882</v>
      </c>
      <c r="K180">
        <v>2.65</v>
      </c>
      <c r="L180">
        <v>0</v>
      </c>
      <c r="M180">
        <v>-9.0219500000000004</v>
      </c>
      <c r="O180" t="str">
        <f t="shared" si="62"/>
        <v/>
      </c>
      <c r="P180" t="str">
        <f t="shared" si="53"/>
        <v/>
      </c>
      <c r="Q180" t="str">
        <f t="shared" si="54"/>
        <v/>
      </c>
      <c r="R180" t="str">
        <f t="shared" si="55"/>
        <v/>
      </c>
      <c r="S180" t="str">
        <f t="shared" si="56"/>
        <v/>
      </c>
      <c r="T180" t="str">
        <f t="shared" si="57"/>
        <v/>
      </c>
      <c r="U180" t="str">
        <f t="shared" si="58"/>
        <v/>
      </c>
      <c r="V180" t="str">
        <f t="shared" si="59"/>
        <v/>
      </c>
      <c r="W180" t="str">
        <f t="shared" si="60"/>
        <v/>
      </c>
      <c r="X180" t="str">
        <f t="shared" si="61"/>
        <v/>
      </c>
    </row>
    <row r="181" spans="1:24" x14ac:dyDescent="0.35">
      <c r="A181">
        <v>2003</v>
      </c>
      <c r="B181" s="14">
        <v>37821</v>
      </c>
      <c r="C181">
        <v>6.21</v>
      </c>
      <c r="D181">
        <v>0.14000000000000001</v>
      </c>
      <c r="E181">
        <v>7.6147700000000036</v>
      </c>
      <c r="F181" s="14">
        <v>37852</v>
      </c>
      <c r="G181">
        <v>5.04</v>
      </c>
      <c r="H181">
        <v>0</v>
      </c>
      <c r="I181">
        <v>-10.767520000000001</v>
      </c>
      <c r="J181" s="14">
        <v>37883</v>
      </c>
      <c r="K181">
        <v>2.52</v>
      </c>
      <c r="L181">
        <v>0</v>
      </c>
      <c r="M181">
        <v>-9.2087599999999998</v>
      </c>
      <c r="O181" t="str">
        <f t="shared" si="62"/>
        <v/>
      </c>
      <c r="P181" t="str">
        <f t="shared" si="53"/>
        <v/>
      </c>
      <c r="Q181" t="str">
        <f t="shared" si="54"/>
        <v/>
      </c>
      <c r="R181" t="str">
        <f t="shared" si="55"/>
        <v/>
      </c>
      <c r="S181" t="str">
        <f t="shared" si="56"/>
        <v/>
      </c>
      <c r="T181" t="str">
        <f t="shared" si="57"/>
        <v/>
      </c>
      <c r="U181" t="str">
        <f t="shared" si="58"/>
        <v/>
      </c>
      <c r="V181" t="str">
        <f t="shared" si="59"/>
        <v/>
      </c>
      <c r="W181" t="str">
        <f t="shared" si="60"/>
        <v/>
      </c>
      <c r="X181" t="str">
        <f t="shared" si="61"/>
        <v/>
      </c>
    </row>
    <row r="182" spans="1:24" x14ac:dyDescent="0.35">
      <c r="A182">
        <v>2003</v>
      </c>
      <c r="B182" s="14">
        <v>37822</v>
      </c>
      <c r="C182">
        <v>5.89</v>
      </c>
      <c r="D182">
        <v>0</v>
      </c>
      <c r="E182">
        <v>-12.32607</v>
      </c>
      <c r="F182" s="14">
        <v>37853</v>
      </c>
      <c r="G182">
        <v>4.63</v>
      </c>
      <c r="H182">
        <v>0</v>
      </c>
      <c r="I182">
        <v>-11.35669</v>
      </c>
      <c r="J182" s="14">
        <v>37884</v>
      </c>
      <c r="K182">
        <v>2.89</v>
      </c>
      <c r="L182">
        <v>0.06</v>
      </c>
      <c r="M182">
        <v>-0.32807000000000031</v>
      </c>
      <c r="O182" t="str">
        <f t="shared" si="62"/>
        <v/>
      </c>
      <c r="P182" t="str">
        <f t="shared" si="53"/>
        <v/>
      </c>
      <c r="Q182" t="str">
        <f t="shared" si="54"/>
        <v/>
      </c>
      <c r="R182" t="str">
        <f t="shared" si="55"/>
        <v/>
      </c>
      <c r="S182" t="str">
        <f t="shared" si="56"/>
        <v/>
      </c>
      <c r="T182" t="str">
        <f t="shared" si="57"/>
        <v/>
      </c>
      <c r="U182" t="str">
        <f t="shared" si="58"/>
        <v/>
      </c>
      <c r="V182" t="str">
        <f t="shared" si="59"/>
        <v/>
      </c>
      <c r="W182" t="str">
        <f t="shared" si="60"/>
        <v/>
      </c>
      <c r="X182" t="str">
        <f t="shared" si="61"/>
        <v/>
      </c>
    </row>
    <row r="183" spans="1:24" x14ac:dyDescent="0.35">
      <c r="A183">
        <v>2003</v>
      </c>
      <c r="B183" s="14">
        <v>37823</v>
      </c>
      <c r="C183">
        <v>5.69</v>
      </c>
      <c r="D183">
        <v>0</v>
      </c>
      <c r="E183">
        <v>-12.613469999999998</v>
      </c>
      <c r="F183" s="14">
        <v>37854</v>
      </c>
      <c r="G183">
        <v>4.2699999999999996</v>
      </c>
      <c r="H183">
        <v>0</v>
      </c>
      <c r="I183">
        <v>-11.874010000000002</v>
      </c>
      <c r="J183" s="14">
        <v>37885</v>
      </c>
      <c r="K183">
        <v>3.12</v>
      </c>
      <c r="L183">
        <v>0.17</v>
      </c>
      <c r="M183">
        <v>15.308940000000003</v>
      </c>
      <c r="O183" t="str">
        <f t="shared" si="62"/>
        <v/>
      </c>
      <c r="P183" t="str">
        <f t="shared" si="53"/>
        <v/>
      </c>
      <c r="Q183" t="str">
        <f t="shared" si="54"/>
        <v/>
      </c>
      <c r="R183" t="str">
        <f t="shared" si="55"/>
        <v/>
      </c>
      <c r="S183" t="str">
        <f t="shared" si="56"/>
        <v/>
      </c>
      <c r="T183" t="str">
        <f t="shared" si="57"/>
        <v/>
      </c>
      <c r="U183" t="str">
        <f t="shared" si="58"/>
        <v/>
      </c>
      <c r="V183" t="str">
        <f t="shared" si="59"/>
        <v/>
      </c>
      <c r="W183" t="str">
        <f t="shared" si="60"/>
        <v/>
      </c>
      <c r="X183" t="str">
        <f t="shared" si="61"/>
        <v/>
      </c>
    </row>
    <row r="184" spans="1:24" x14ac:dyDescent="0.35">
      <c r="A184">
        <v>2003</v>
      </c>
      <c r="B184" s="14">
        <v>37824</v>
      </c>
      <c r="C184">
        <v>7.1</v>
      </c>
      <c r="D184">
        <v>0</v>
      </c>
      <c r="E184">
        <v>-10.587299999999999</v>
      </c>
      <c r="F184" s="14">
        <v>37855</v>
      </c>
      <c r="G184">
        <v>3.91</v>
      </c>
      <c r="H184">
        <v>0</v>
      </c>
      <c r="I184">
        <v>-12.39133</v>
      </c>
      <c r="J184" s="14">
        <v>37886</v>
      </c>
      <c r="K184">
        <v>2.89</v>
      </c>
      <c r="L184">
        <v>0.15</v>
      </c>
      <c r="M184">
        <v>12.195429999999998</v>
      </c>
      <c r="O184" t="str">
        <f t="shared" si="62"/>
        <v/>
      </c>
      <c r="P184" t="str">
        <f t="shared" si="53"/>
        <v/>
      </c>
      <c r="Q184" t="str">
        <f t="shared" si="54"/>
        <v/>
      </c>
      <c r="R184" t="str">
        <f t="shared" si="55"/>
        <v/>
      </c>
      <c r="S184" t="str">
        <f t="shared" si="56"/>
        <v/>
      </c>
      <c r="T184" t="str">
        <f t="shared" si="57"/>
        <v/>
      </c>
      <c r="U184" t="str">
        <f t="shared" si="58"/>
        <v/>
      </c>
      <c r="V184" t="str">
        <f t="shared" si="59"/>
        <v/>
      </c>
      <c r="W184" t="str">
        <f t="shared" si="60"/>
        <v/>
      </c>
      <c r="X184" t="str">
        <f t="shared" si="61"/>
        <v/>
      </c>
    </row>
    <row r="185" spans="1:24" x14ac:dyDescent="0.35">
      <c r="A185">
        <v>2003</v>
      </c>
      <c r="B185" s="14">
        <v>37825</v>
      </c>
      <c r="C185">
        <v>9.26</v>
      </c>
      <c r="D185">
        <v>0.15</v>
      </c>
      <c r="E185">
        <v>13.38912</v>
      </c>
      <c r="F185" s="14">
        <v>37856</v>
      </c>
      <c r="G185">
        <v>3.74</v>
      </c>
      <c r="H185">
        <v>0</v>
      </c>
      <c r="I185">
        <v>-12.635620000000001</v>
      </c>
      <c r="J185" s="14">
        <v>37887</v>
      </c>
      <c r="K185">
        <v>2.95</v>
      </c>
      <c r="L185">
        <v>0</v>
      </c>
      <c r="M185">
        <v>-8.5908499999999997</v>
      </c>
      <c r="O185" t="str">
        <f t="shared" si="62"/>
        <v/>
      </c>
      <c r="P185" t="str">
        <f t="shared" si="53"/>
        <v/>
      </c>
      <c r="Q185" t="str">
        <f t="shared" si="54"/>
        <v/>
      </c>
      <c r="R185" t="str">
        <f t="shared" si="55"/>
        <v/>
      </c>
      <c r="S185" t="str">
        <f t="shared" si="56"/>
        <v/>
      </c>
      <c r="T185" t="str">
        <f t="shared" si="57"/>
        <v/>
      </c>
      <c r="U185" t="str">
        <f t="shared" si="58"/>
        <v/>
      </c>
      <c r="V185" t="str">
        <f t="shared" si="59"/>
        <v/>
      </c>
      <c r="W185" t="str">
        <f t="shared" si="60"/>
        <v/>
      </c>
      <c r="X185" t="str">
        <f t="shared" si="61"/>
        <v/>
      </c>
    </row>
    <row r="186" spans="1:24" x14ac:dyDescent="0.35">
      <c r="A186">
        <v>2003</v>
      </c>
      <c r="B186" s="14">
        <v>37826</v>
      </c>
      <c r="C186">
        <v>9.8800000000000008</v>
      </c>
      <c r="D186">
        <v>0.14000000000000001</v>
      </c>
      <c r="E186">
        <v>12.888560000000004</v>
      </c>
      <c r="F186" s="14">
        <v>37857</v>
      </c>
      <c r="G186">
        <v>3.5</v>
      </c>
      <c r="H186">
        <v>0</v>
      </c>
      <c r="I186">
        <v>-12.980500000000001</v>
      </c>
      <c r="J186" s="14">
        <v>37888</v>
      </c>
      <c r="K186">
        <v>4.68</v>
      </c>
      <c r="L186">
        <v>0.52</v>
      </c>
      <c r="M186">
        <v>66.253160000000008</v>
      </c>
      <c r="O186" t="str">
        <f t="shared" si="62"/>
        <v/>
      </c>
      <c r="P186" t="str">
        <f t="shared" si="53"/>
        <v/>
      </c>
      <c r="Q186" t="str">
        <f t="shared" si="54"/>
        <v/>
      </c>
      <c r="R186" t="str">
        <f t="shared" si="55"/>
        <v/>
      </c>
      <c r="S186" t="str">
        <f t="shared" si="56"/>
        <v/>
      </c>
      <c r="T186" t="str">
        <f t="shared" si="57"/>
        <v/>
      </c>
      <c r="U186" t="str">
        <f t="shared" si="58"/>
        <v/>
      </c>
      <c r="V186" t="str">
        <f t="shared" si="59"/>
        <v/>
      </c>
      <c r="W186" t="str">
        <f t="shared" si="60"/>
        <v/>
      </c>
      <c r="X186" t="str">
        <f t="shared" si="61"/>
        <v/>
      </c>
    </row>
    <row r="187" spans="1:24" x14ac:dyDescent="0.35">
      <c r="A187">
        <v>2003</v>
      </c>
      <c r="B187" s="14">
        <v>37827</v>
      </c>
      <c r="C187">
        <v>9.1999999999999993</v>
      </c>
      <c r="D187">
        <v>0.1</v>
      </c>
      <c r="E187">
        <v>6.3453999999999997</v>
      </c>
      <c r="F187" s="14">
        <v>37858</v>
      </c>
      <c r="G187">
        <v>3.43</v>
      </c>
      <c r="H187">
        <v>0</v>
      </c>
      <c r="I187">
        <v>-13.081090000000001</v>
      </c>
      <c r="J187" s="14">
        <v>37889</v>
      </c>
      <c r="K187">
        <v>3.27</v>
      </c>
      <c r="L187">
        <v>0</v>
      </c>
      <c r="M187">
        <v>-8.1310099999999998</v>
      </c>
      <c r="O187" t="str">
        <f t="shared" si="62"/>
        <v/>
      </c>
      <c r="P187" t="str">
        <f t="shared" si="53"/>
        <v/>
      </c>
      <c r="Q187" t="str">
        <f t="shared" si="54"/>
        <v/>
      </c>
      <c r="R187" t="str">
        <f t="shared" si="55"/>
        <v/>
      </c>
      <c r="S187" t="str">
        <f t="shared" si="56"/>
        <v/>
      </c>
      <c r="T187" t="str">
        <f t="shared" si="57"/>
        <v/>
      </c>
      <c r="U187" t="str">
        <f t="shared" si="58"/>
        <v/>
      </c>
      <c r="V187" t="str">
        <f t="shared" si="59"/>
        <v/>
      </c>
      <c r="W187" t="str">
        <f t="shared" si="60"/>
        <v/>
      </c>
      <c r="X187" t="str">
        <f t="shared" si="61"/>
        <v/>
      </c>
    </row>
    <row r="188" spans="1:24" x14ac:dyDescent="0.35">
      <c r="A188">
        <v>2003</v>
      </c>
      <c r="B188" s="14">
        <v>37828</v>
      </c>
      <c r="C188">
        <v>8.2100000000000009</v>
      </c>
      <c r="D188">
        <v>0</v>
      </c>
      <c r="E188">
        <v>-8.9922299999999975</v>
      </c>
      <c r="F188" s="14">
        <v>37859</v>
      </c>
      <c r="G188">
        <v>3.2</v>
      </c>
      <c r="H188">
        <v>0</v>
      </c>
      <c r="I188">
        <v>-13.4116</v>
      </c>
      <c r="J188" s="14">
        <v>37890</v>
      </c>
      <c r="K188">
        <v>3.06</v>
      </c>
      <c r="L188">
        <v>0.05</v>
      </c>
      <c r="M188">
        <v>-1.4752800000000015</v>
      </c>
      <c r="O188" t="str">
        <f t="shared" si="62"/>
        <v/>
      </c>
      <c r="P188" t="str">
        <f t="shared" si="53"/>
        <v/>
      </c>
      <c r="Q188" t="str">
        <f t="shared" si="54"/>
        <v/>
      </c>
      <c r="R188" t="str">
        <f t="shared" si="55"/>
        <v/>
      </c>
      <c r="S188" t="str">
        <f t="shared" si="56"/>
        <v/>
      </c>
      <c r="T188" t="str">
        <f t="shared" si="57"/>
        <v/>
      </c>
      <c r="U188" t="str">
        <f t="shared" si="58"/>
        <v/>
      </c>
      <c r="V188" t="str">
        <f t="shared" si="59"/>
        <v/>
      </c>
      <c r="W188" t="str">
        <f t="shared" si="60"/>
        <v/>
      </c>
      <c r="X188" t="str">
        <f t="shared" si="61"/>
        <v/>
      </c>
    </row>
    <row r="189" spans="1:24" x14ac:dyDescent="0.35">
      <c r="A189">
        <v>2003</v>
      </c>
      <c r="B189" s="14">
        <v>37829</v>
      </c>
      <c r="C189">
        <v>7.91</v>
      </c>
      <c r="D189">
        <v>0.06</v>
      </c>
      <c r="E189">
        <v>-1.074329999999998</v>
      </c>
      <c r="F189" s="14">
        <v>37860</v>
      </c>
      <c r="G189">
        <v>3.33</v>
      </c>
      <c r="H189">
        <v>0</v>
      </c>
      <c r="I189">
        <v>-13.224790000000002</v>
      </c>
      <c r="J189" s="14">
        <v>37891</v>
      </c>
      <c r="K189">
        <v>2.95</v>
      </c>
      <c r="L189">
        <v>0.16</v>
      </c>
      <c r="M189">
        <v>13.67315</v>
      </c>
      <c r="O189" t="str">
        <f t="shared" si="62"/>
        <v/>
      </c>
      <c r="P189" t="str">
        <f t="shared" si="53"/>
        <v/>
      </c>
      <c r="Q189" t="str">
        <f t="shared" si="54"/>
        <v/>
      </c>
      <c r="R189" t="str">
        <f t="shared" si="55"/>
        <v/>
      </c>
      <c r="S189" t="str">
        <f t="shared" si="56"/>
        <v/>
      </c>
      <c r="T189" t="str">
        <f t="shared" si="57"/>
        <v/>
      </c>
      <c r="U189" t="str">
        <f t="shared" si="58"/>
        <v/>
      </c>
      <c r="V189" t="str">
        <f t="shared" si="59"/>
        <v/>
      </c>
      <c r="W189" t="str">
        <f t="shared" si="60"/>
        <v/>
      </c>
      <c r="X189" t="str">
        <f t="shared" si="61"/>
        <v/>
      </c>
    </row>
    <row r="190" spans="1:24" x14ac:dyDescent="0.35">
      <c r="A190">
        <v>2003</v>
      </c>
      <c r="B190" s="14">
        <v>37830</v>
      </c>
      <c r="C190">
        <v>7.3</v>
      </c>
      <c r="D190">
        <v>0.22</v>
      </c>
      <c r="E190">
        <v>20.313100000000006</v>
      </c>
      <c r="F190" s="14">
        <v>37861</v>
      </c>
      <c r="G190">
        <v>3.16</v>
      </c>
      <c r="H190">
        <v>0</v>
      </c>
      <c r="I190">
        <v>-13.469080000000002</v>
      </c>
      <c r="J190" s="14">
        <v>37892</v>
      </c>
      <c r="K190">
        <v>4.1900000000000004</v>
      </c>
      <c r="L190">
        <v>0.56999999999999995</v>
      </c>
      <c r="M190">
        <v>72.506529999999984</v>
      </c>
      <c r="O190" t="str">
        <f t="shared" si="62"/>
        <v/>
      </c>
      <c r="P190" t="str">
        <f t="shared" si="53"/>
        <v/>
      </c>
      <c r="Q190" t="str">
        <f t="shared" si="54"/>
        <v/>
      </c>
      <c r="R190" t="str">
        <f t="shared" si="55"/>
        <v/>
      </c>
      <c r="S190" t="str">
        <f t="shared" si="56"/>
        <v/>
      </c>
      <c r="T190" t="str">
        <f t="shared" si="57"/>
        <v/>
      </c>
      <c r="U190" t="str">
        <f t="shared" si="58"/>
        <v/>
      </c>
      <c r="V190" t="str">
        <f t="shared" si="59"/>
        <v/>
      </c>
      <c r="W190" t="str">
        <f t="shared" si="60"/>
        <v/>
      </c>
      <c r="X190" t="str">
        <f t="shared" si="61"/>
        <v/>
      </c>
    </row>
    <row r="191" spans="1:24" x14ac:dyDescent="0.35">
      <c r="A191">
        <v>2003</v>
      </c>
      <c r="B191" s="14">
        <v>37831</v>
      </c>
      <c r="C191">
        <v>6.65</v>
      </c>
      <c r="D191">
        <v>0</v>
      </c>
      <c r="E191">
        <v>-11.233949999999998</v>
      </c>
      <c r="F191" s="14">
        <v>37862</v>
      </c>
      <c r="G191">
        <v>3.14</v>
      </c>
      <c r="H191">
        <v>0</v>
      </c>
      <c r="I191">
        <v>-13.497820000000001</v>
      </c>
      <c r="J191" s="14">
        <v>37893</v>
      </c>
      <c r="K191">
        <v>6.86</v>
      </c>
      <c r="L191">
        <v>1.43</v>
      </c>
      <c r="M191">
        <v>196.01231999999996</v>
      </c>
      <c r="O191" t="str">
        <f t="shared" si="62"/>
        <v/>
      </c>
      <c r="P191" t="str">
        <f t="shared" si="53"/>
        <v/>
      </c>
      <c r="Q191" t="str">
        <f t="shared" si="54"/>
        <v/>
      </c>
      <c r="R191" t="str">
        <f t="shared" si="55"/>
        <v/>
      </c>
      <c r="S191" t="str">
        <f t="shared" si="56"/>
        <v/>
      </c>
      <c r="T191" t="str">
        <f t="shared" si="57"/>
        <v/>
      </c>
      <c r="U191" t="str">
        <f t="shared" si="58"/>
        <v/>
      </c>
      <c r="V191" t="str">
        <f t="shared" si="59"/>
        <v/>
      </c>
      <c r="W191" t="str">
        <f t="shared" si="60"/>
        <v/>
      </c>
      <c r="X191" t="str">
        <f t="shared" si="61"/>
        <v/>
      </c>
    </row>
    <row r="192" spans="1:24" x14ac:dyDescent="0.35">
      <c r="A192">
        <v>2003</v>
      </c>
      <c r="B192" s="14">
        <v>37832</v>
      </c>
      <c r="C192">
        <v>5.75</v>
      </c>
      <c r="D192">
        <v>0</v>
      </c>
      <c r="E192">
        <v>-12.527249999999999</v>
      </c>
      <c r="F192" s="14">
        <v>37863</v>
      </c>
      <c r="G192">
        <v>3.91</v>
      </c>
      <c r="H192">
        <v>0.08</v>
      </c>
      <c r="I192">
        <v>-1.2593300000000003</v>
      </c>
      <c r="J192" s="14">
        <v>37894</v>
      </c>
      <c r="K192">
        <v>5.77</v>
      </c>
      <c r="L192">
        <v>0</v>
      </c>
      <c r="M192">
        <v>-4.5385100000000005</v>
      </c>
      <c r="O192" t="str">
        <f t="shared" si="62"/>
        <v/>
      </c>
      <c r="P192" t="str">
        <f t="shared" si="53"/>
        <v/>
      </c>
      <c r="Q192" t="str">
        <f t="shared" si="54"/>
        <v/>
      </c>
      <c r="R192" t="str">
        <f t="shared" si="55"/>
        <v/>
      </c>
      <c r="S192" t="str">
        <f t="shared" si="56"/>
        <v/>
      </c>
      <c r="T192" t="str">
        <f t="shared" si="57"/>
        <v/>
      </c>
      <c r="U192" t="str">
        <f t="shared" si="58"/>
        <v/>
      </c>
      <c r="V192" t="str">
        <f t="shared" si="59"/>
        <v/>
      </c>
      <c r="W192" t="str">
        <f t="shared" si="60"/>
        <v/>
      </c>
      <c r="X192" t="str">
        <f t="shared" si="61"/>
        <v/>
      </c>
    </row>
    <row r="193" spans="1:24" x14ac:dyDescent="0.35">
      <c r="A193">
        <v>2003</v>
      </c>
      <c r="B193" s="14">
        <v>37833</v>
      </c>
      <c r="C193">
        <v>5.39</v>
      </c>
      <c r="D193">
        <v>0</v>
      </c>
      <c r="E193">
        <v>-13.04457</v>
      </c>
      <c r="F193" s="14">
        <v>37864</v>
      </c>
      <c r="G193">
        <v>3.28</v>
      </c>
      <c r="H193">
        <v>0</v>
      </c>
      <c r="I193">
        <v>-13.296640000000002</v>
      </c>
      <c r="M193" t="s">
        <v>87</v>
      </c>
      <c r="O193" t="str">
        <f t="shared" si="62"/>
        <v/>
      </c>
      <c r="P193" t="str">
        <f t="shared" si="53"/>
        <v/>
      </c>
      <c r="Q193" t="str">
        <f t="shared" si="54"/>
        <v/>
      </c>
      <c r="R193" t="str">
        <f t="shared" si="55"/>
        <v/>
      </c>
      <c r="S193" t="str">
        <f t="shared" si="56"/>
        <v/>
      </c>
      <c r="T193" t="str">
        <f t="shared" si="57"/>
        <v/>
      </c>
      <c r="U193" t="str">
        <f t="shared" si="58"/>
        <v/>
      </c>
      <c r="V193" t="str">
        <f t="shared" si="59"/>
        <v/>
      </c>
      <c r="W193" t="str">
        <f t="shared" si="60"/>
        <v/>
      </c>
      <c r="X193" t="str">
        <f t="shared" si="61"/>
        <v/>
      </c>
    </row>
    <row r="194" spans="1:24" x14ac:dyDescent="0.35">
      <c r="A194">
        <v>2004</v>
      </c>
      <c r="B194" s="14">
        <v>38169</v>
      </c>
      <c r="C194">
        <v>10.3</v>
      </c>
      <c r="D194">
        <v>0</v>
      </c>
      <c r="E194">
        <v>-5.9888999999999974</v>
      </c>
      <c r="F194" s="14">
        <v>38200</v>
      </c>
      <c r="G194">
        <v>22.4</v>
      </c>
      <c r="H194">
        <v>0</v>
      </c>
      <c r="I194">
        <v>14.178799999999999</v>
      </c>
      <c r="J194" s="14">
        <v>38231</v>
      </c>
      <c r="K194">
        <v>28</v>
      </c>
      <c r="L194">
        <v>0</v>
      </c>
      <c r="M194">
        <v>27.406000000000006</v>
      </c>
      <c r="O194">
        <f t="shared" si="62"/>
        <v>2004</v>
      </c>
      <c r="P194">
        <f t="shared" si="53"/>
        <v>252.96740000000003</v>
      </c>
      <c r="Q194">
        <f t="shared" si="54"/>
        <v>115.2475</v>
      </c>
      <c r="R194">
        <f t="shared" si="55"/>
        <v>23.729659999999996</v>
      </c>
      <c r="S194">
        <f t="shared" si="56"/>
        <v>89.197140000000005</v>
      </c>
      <c r="T194">
        <f t="shared" si="57"/>
        <v>180.5326</v>
      </c>
      <c r="U194">
        <f t="shared" si="58"/>
        <v>8.1554799999999936</v>
      </c>
      <c r="V194">
        <f t="shared" si="59"/>
        <v>922.76370999999995</v>
      </c>
      <c r="W194">
        <f t="shared" si="60"/>
        <v>860.34300000000007</v>
      </c>
      <c r="X194">
        <f t="shared" si="61"/>
        <v>288.07819999999998</v>
      </c>
    </row>
    <row r="195" spans="1:24" x14ac:dyDescent="0.35">
      <c r="A195">
        <v>2004</v>
      </c>
      <c r="B195" s="14">
        <v>38170</v>
      </c>
      <c r="C195">
        <v>28.5</v>
      </c>
      <c r="D195">
        <v>0.75</v>
      </c>
      <c r="E195">
        <v>124.527</v>
      </c>
      <c r="F195" s="14">
        <v>38201</v>
      </c>
      <c r="G195">
        <v>27.6</v>
      </c>
      <c r="H195">
        <v>0</v>
      </c>
      <c r="I195">
        <v>21.651199999999999</v>
      </c>
      <c r="J195" s="14">
        <v>38232</v>
      </c>
      <c r="K195">
        <v>24.4</v>
      </c>
      <c r="L195">
        <v>0</v>
      </c>
      <c r="M195">
        <v>22.232799999999997</v>
      </c>
      <c r="O195" t="str">
        <f t="shared" si="62"/>
        <v/>
      </c>
      <c r="P195" t="str">
        <f t="shared" si="53"/>
        <v/>
      </c>
      <c r="Q195" t="str">
        <f t="shared" si="54"/>
        <v/>
      </c>
      <c r="R195" t="str">
        <f t="shared" si="55"/>
        <v/>
      </c>
      <c r="S195" t="str">
        <f t="shared" si="56"/>
        <v/>
      </c>
      <c r="T195" t="str">
        <f t="shared" si="57"/>
        <v/>
      </c>
      <c r="U195" t="str">
        <f t="shared" si="58"/>
        <v/>
      </c>
      <c r="V195" t="str">
        <f t="shared" si="59"/>
        <v/>
      </c>
      <c r="W195" t="str">
        <f t="shared" si="60"/>
        <v/>
      </c>
      <c r="X195" t="str">
        <f t="shared" si="61"/>
        <v/>
      </c>
    </row>
    <row r="196" spans="1:24" x14ac:dyDescent="0.35">
      <c r="A196">
        <v>2004</v>
      </c>
      <c r="B196" s="14">
        <v>38171</v>
      </c>
      <c r="C196">
        <v>31</v>
      </c>
      <c r="D196">
        <v>0.06</v>
      </c>
      <c r="E196">
        <v>32.106000000000009</v>
      </c>
      <c r="F196" s="14">
        <v>38202</v>
      </c>
      <c r="G196">
        <v>23.4</v>
      </c>
      <c r="H196">
        <v>0</v>
      </c>
      <c r="I196">
        <v>15.615799999999997</v>
      </c>
      <c r="J196" s="14">
        <v>38233</v>
      </c>
      <c r="K196">
        <v>22.7</v>
      </c>
      <c r="L196">
        <v>0</v>
      </c>
      <c r="M196">
        <v>19.789900000000003</v>
      </c>
      <c r="O196" t="str">
        <f t="shared" si="62"/>
        <v/>
      </c>
      <c r="P196" t="str">
        <f t="shared" si="53"/>
        <v/>
      </c>
      <c r="Q196" t="str">
        <f t="shared" si="54"/>
        <v/>
      </c>
      <c r="R196" t="str">
        <f t="shared" si="55"/>
        <v/>
      </c>
      <c r="S196" t="str">
        <f t="shared" si="56"/>
        <v/>
      </c>
      <c r="T196" t="str">
        <f t="shared" si="57"/>
        <v/>
      </c>
      <c r="U196" t="str">
        <f t="shared" si="58"/>
        <v/>
      </c>
      <c r="V196" t="str">
        <f t="shared" si="59"/>
        <v/>
      </c>
      <c r="W196" t="str">
        <f t="shared" si="60"/>
        <v/>
      </c>
      <c r="X196" t="str">
        <f t="shared" si="61"/>
        <v/>
      </c>
    </row>
    <row r="197" spans="1:24" x14ac:dyDescent="0.35">
      <c r="A197">
        <v>2004</v>
      </c>
      <c r="B197" s="14">
        <v>38172</v>
      </c>
      <c r="C197">
        <v>31.2</v>
      </c>
      <c r="D197">
        <v>0.19</v>
      </c>
      <c r="E197">
        <v>50.482900000000008</v>
      </c>
      <c r="F197" s="14">
        <v>38203</v>
      </c>
      <c r="G197">
        <v>20.2</v>
      </c>
      <c r="H197">
        <v>0</v>
      </c>
      <c r="I197">
        <v>11.017399999999999</v>
      </c>
      <c r="J197" s="14">
        <v>38234</v>
      </c>
      <c r="K197">
        <v>21.4</v>
      </c>
      <c r="L197">
        <v>0</v>
      </c>
      <c r="M197">
        <v>17.921799999999998</v>
      </c>
      <c r="O197" t="str">
        <f t="shared" si="62"/>
        <v/>
      </c>
      <c r="P197" t="str">
        <f t="shared" si="53"/>
        <v/>
      </c>
      <c r="Q197" t="str">
        <f t="shared" si="54"/>
        <v/>
      </c>
      <c r="R197" t="str">
        <f t="shared" si="55"/>
        <v/>
      </c>
      <c r="S197" t="str">
        <f t="shared" si="56"/>
        <v/>
      </c>
      <c r="T197" t="str">
        <f t="shared" si="57"/>
        <v/>
      </c>
      <c r="U197" t="str">
        <f t="shared" si="58"/>
        <v/>
      </c>
      <c r="V197" t="str">
        <f t="shared" si="59"/>
        <v/>
      </c>
      <c r="W197" t="str">
        <f t="shared" si="60"/>
        <v/>
      </c>
      <c r="X197" t="str">
        <f t="shared" si="61"/>
        <v/>
      </c>
    </row>
    <row r="198" spans="1:24" x14ac:dyDescent="0.35">
      <c r="A198">
        <v>2004</v>
      </c>
      <c r="B198" s="14">
        <v>38173</v>
      </c>
      <c r="C198">
        <v>27.7</v>
      </c>
      <c r="D198">
        <v>0</v>
      </c>
      <c r="E198">
        <v>19.014900000000004</v>
      </c>
      <c r="F198" s="14">
        <v>38204</v>
      </c>
      <c r="G198">
        <v>16.5</v>
      </c>
      <c r="H198">
        <v>0</v>
      </c>
      <c r="I198">
        <v>5.7004999999999981</v>
      </c>
      <c r="J198" s="14">
        <v>38235</v>
      </c>
      <c r="K198">
        <v>19.600000000000001</v>
      </c>
      <c r="L198">
        <v>0</v>
      </c>
      <c r="M198">
        <v>15.335200000000002</v>
      </c>
      <c r="O198" t="str">
        <f t="shared" si="62"/>
        <v/>
      </c>
      <c r="P198" t="str">
        <f t="shared" ref="P198:P261" si="63">IF(AND($O198&lt;&gt;"",$E198&lt;&gt;""),SUM(E198:E204),"")</f>
        <v/>
      </c>
      <c r="Q198" t="str">
        <f t="shared" ref="Q198:Q261" si="64">IF(AND($O198&lt;&gt;"",$E205&lt;&gt;""),SUM(E205:E211),"")</f>
        <v/>
      </c>
      <c r="R198" t="str">
        <f t="shared" ref="R198:R261" si="65">IF(AND($O198&lt;&gt;"",$E212&lt;&gt;""),SUM(E212:E218),"")</f>
        <v/>
      </c>
      <c r="S198" t="str">
        <f t="shared" ref="S198:S261" si="66">IF(AND($O198&lt;&gt;"",$E219&lt;&gt;""),SUM(E219:E225),"")</f>
        <v/>
      </c>
      <c r="T198" t="str">
        <f t="shared" ref="T198:T261" si="67">IF(AND($O198&lt;&gt;"",$E226&lt;&gt;""),SUM(E226:E228)+SUM(I198:I201),"")</f>
        <v/>
      </c>
      <c r="U198" t="str">
        <f t="shared" ref="U198:U261" si="68">IF(AND($O198&lt;&gt;"",$I202&lt;&gt;""),SUM(I202:I208),"")</f>
        <v/>
      </c>
      <c r="V198" t="str">
        <f t="shared" ref="V198:V261" si="69">IF(AND($O198&lt;&gt;"",$I209&lt;&gt;""),SUM(I209:I215),"")</f>
        <v/>
      </c>
      <c r="W198" t="str">
        <f t="shared" ref="W198:W261" si="70">IF(AND($O198&lt;&gt;"",$I216&lt;&gt;""),SUM(I216:I222),"")</f>
        <v/>
      </c>
      <c r="X198" t="str">
        <f t="shared" ref="X198:X261" si="71">IF(AND($O198&lt;&gt;"",$I223&lt;&gt;""),SUM(I223:I228)+M198,"")</f>
        <v/>
      </c>
    </row>
    <row r="199" spans="1:24" x14ac:dyDescent="0.35">
      <c r="A199">
        <v>2004</v>
      </c>
      <c r="B199" s="14">
        <v>38174</v>
      </c>
      <c r="C199">
        <v>23.9</v>
      </c>
      <c r="D199">
        <v>7.0000000000000007E-2</v>
      </c>
      <c r="E199">
        <v>23.294799999999999</v>
      </c>
      <c r="F199" s="14">
        <v>38205</v>
      </c>
      <c r="G199">
        <v>13.5</v>
      </c>
      <c r="H199">
        <v>0.04</v>
      </c>
      <c r="I199">
        <v>6.955499999999998</v>
      </c>
      <c r="J199" s="14">
        <v>38236</v>
      </c>
      <c r="K199">
        <v>17.100000000000001</v>
      </c>
      <c r="L199">
        <v>0</v>
      </c>
      <c r="M199">
        <v>11.742700000000005</v>
      </c>
      <c r="O199" t="str">
        <f t="shared" si="62"/>
        <v/>
      </c>
      <c r="P199" t="str">
        <f t="shared" si="63"/>
        <v/>
      </c>
      <c r="Q199" t="str">
        <f t="shared" si="64"/>
        <v/>
      </c>
      <c r="R199" t="str">
        <f t="shared" si="65"/>
        <v/>
      </c>
      <c r="S199" t="str">
        <f t="shared" si="66"/>
        <v/>
      </c>
      <c r="T199" t="str">
        <f t="shared" si="67"/>
        <v/>
      </c>
      <c r="U199" t="str">
        <f t="shared" si="68"/>
        <v/>
      </c>
      <c r="V199" t="str">
        <f t="shared" si="69"/>
        <v/>
      </c>
      <c r="W199" t="str">
        <f t="shared" si="70"/>
        <v/>
      </c>
      <c r="X199" t="str">
        <f t="shared" si="71"/>
        <v/>
      </c>
    </row>
    <row r="200" spans="1:24" x14ac:dyDescent="0.35">
      <c r="A200">
        <v>2004</v>
      </c>
      <c r="B200" s="14">
        <v>38175</v>
      </c>
      <c r="C200">
        <v>21.1</v>
      </c>
      <c r="D200">
        <v>0</v>
      </c>
      <c r="E200">
        <v>9.5307000000000031</v>
      </c>
      <c r="F200" s="14">
        <v>38206</v>
      </c>
      <c r="G200">
        <v>11.3</v>
      </c>
      <c r="H200">
        <v>0</v>
      </c>
      <c r="I200">
        <v>-1.7718999999999987</v>
      </c>
      <c r="J200" s="14">
        <v>38237</v>
      </c>
      <c r="K200">
        <v>15.1</v>
      </c>
      <c r="L200">
        <v>0</v>
      </c>
      <c r="M200">
        <v>8.8686999999999987</v>
      </c>
      <c r="O200" t="str">
        <f t="shared" si="62"/>
        <v/>
      </c>
      <c r="P200" t="str">
        <f t="shared" si="63"/>
        <v/>
      </c>
      <c r="Q200" t="str">
        <f t="shared" si="64"/>
        <v/>
      </c>
      <c r="R200" t="str">
        <f t="shared" si="65"/>
        <v/>
      </c>
      <c r="S200" t="str">
        <f t="shared" si="66"/>
        <v/>
      </c>
      <c r="T200" t="str">
        <f t="shared" si="67"/>
        <v/>
      </c>
      <c r="U200" t="str">
        <f t="shared" si="68"/>
        <v/>
      </c>
      <c r="V200" t="str">
        <f t="shared" si="69"/>
        <v/>
      </c>
      <c r="W200" t="str">
        <f t="shared" si="70"/>
        <v/>
      </c>
      <c r="X200" t="str">
        <f t="shared" si="71"/>
        <v/>
      </c>
    </row>
    <row r="201" spans="1:24" x14ac:dyDescent="0.35">
      <c r="A201">
        <v>2004</v>
      </c>
      <c r="B201" s="14">
        <v>38176</v>
      </c>
      <c r="C201">
        <v>18.2</v>
      </c>
      <c r="D201">
        <v>0</v>
      </c>
      <c r="E201">
        <v>5.3634000000000022</v>
      </c>
      <c r="F201" s="14">
        <v>38207</v>
      </c>
      <c r="G201">
        <v>10.1</v>
      </c>
      <c r="H201">
        <v>0</v>
      </c>
      <c r="I201">
        <v>-3.4963000000000015</v>
      </c>
      <c r="J201" s="14">
        <v>38238</v>
      </c>
      <c r="K201">
        <v>13.7</v>
      </c>
      <c r="L201">
        <v>0</v>
      </c>
      <c r="M201">
        <v>6.8569000000000013</v>
      </c>
      <c r="O201" t="str">
        <f t="shared" ref="O201:O264" si="72">IF(A201&lt;&gt;A200,A201,"")</f>
        <v/>
      </c>
      <c r="P201" t="str">
        <f t="shared" si="63"/>
        <v/>
      </c>
      <c r="Q201" t="str">
        <f t="shared" si="64"/>
        <v/>
      </c>
      <c r="R201" t="str">
        <f t="shared" si="65"/>
        <v/>
      </c>
      <c r="S201" t="str">
        <f t="shared" si="66"/>
        <v/>
      </c>
      <c r="T201" t="str">
        <f t="shared" si="67"/>
        <v/>
      </c>
      <c r="U201" t="str">
        <f t="shared" si="68"/>
        <v/>
      </c>
      <c r="V201" t="str">
        <f t="shared" si="69"/>
        <v/>
      </c>
      <c r="W201" t="str">
        <f t="shared" si="70"/>
        <v/>
      </c>
      <c r="X201" t="str">
        <f t="shared" si="71"/>
        <v/>
      </c>
    </row>
    <row r="202" spans="1:24" x14ac:dyDescent="0.35">
      <c r="A202">
        <v>2004</v>
      </c>
      <c r="B202" s="14">
        <v>38177</v>
      </c>
      <c r="C202">
        <v>19.100000000000001</v>
      </c>
      <c r="D202">
        <v>0.52</v>
      </c>
      <c r="E202">
        <v>79.014700000000005</v>
      </c>
      <c r="F202" s="14">
        <v>38208</v>
      </c>
      <c r="G202">
        <v>9.24</v>
      </c>
      <c r="H202">
        <v>0.16</v>
      </c>
      <c r="I202">
        <v>17.531880000000001</v>
      </c>
      <c r="J202" s="14">
        <v>38239</v>
      </c>
      <c r="K202">
        <v>21.5</v>
      </c>
      <c r="L202">
        <v>0.05</v>
      </c>
      <c r="M202">
        <v>25.023</v>
      </c>
      <c r="O202" t="str">
        <f t="shared" si="72"/>
        <v/>
      </c>
      <c r="P202" t="str">
        <f t="shared" si="63"/>
        <v/>
      </c>
      <c r="Q202" t="str">
        <f t="shared" si="64"/>
        <v/>
      </c>
      <c r="R202" t="str">
        <f t="shared" si="65"/>
        <v/>
      </c>
      <c r="S202" t="str">
        <f t="shared" si="66"/>
        <v/>
      </c>
      <c r="T202" t="str">
        <f t="shared" si="67"/>
        <v/>
      </c>
      <c r="U202" t="str">
        <f t="shared" si="68"/>
        <v/>
      </c>
      <c r="V202" t="str">
        <f t="shared" si="69"/>
        <v/>
      </c>
      <c r="W202" t="str">
        <f t="shared" si="70"/>
        <v/>
      </c>
      <c r="X202" t="str">
        <f t="shared" si="71"/>
        <v/>
      </c>
    </row>
    <row r="203" spans="1:24" x14ac:dyDescent="0.35">
      <c r="A203">
        <v>2004</v>
      </c>
      <c r="B203" s="14">
        <v>38178</v>
      </c>
      <c r="C203">
        <v>19.2</v>
      </c>
      <c r="D203">
        <v>0.09</v>
      </c>
      <c r="E203">
        <v>19.323899999999998</v>
      </c>
      <c r="F203" s="14">
        <v>38209</v>
      </c>
      <c r="G203">
        <v>7.86</v>
      </c>
      <c r="H203">
        <v>0</v>
      </c>
      <c r="I203">
        <v>-6.7151800000000001</v>
      </c>
      <c r="J203" s="14">
        <v>38240</v>
      </c>
      <c r="K203">
        <v>54.3</v>
      </c>
      <c r="L203">
        <v>0.86</v>
      </c>
      <c r="M203">
        <v>184.8681</v>
      </c>
      <c r="O203" t="str">
        <f t="shared" si="72"/>
        <v/>
      </c>
      <c r="P203" t="str">
        <f t="shared" si="63"/>
        <v/>
      </c>
      <c r="Q203" t="str">
        <f t="shared" si="64"/>
        <v/>
      </c>
      <c r="R203" t="str">
        <f t="shared" si="65"/>
        <v/>
      </c>
      <c r="S203" t="str">
        <f t="shared" si="66"/>
        <v/>
      </c>
      <c r="T203" t="str">
        <f t="shared" si="67"/>
        <v/>
      </c>
      <c r="U203" t="str">
        <f t="shared" si="68"/>
        <v/>
      </c>
      <c r="V203" t="str">
        <f t="shared" si="69"/>
        <v/>
      </c>
      <c r="W203" t="str">
        <f t="shared" si="70"/>
        <v/>
      </c>
      <c r="X203" t="str">
        <f t="shared" si="71"/>
        <v/>
      </c>
    </row>
    <row r="204" spans="1:24" x14ac:dyDescent="0.35">
      <c r="A204">
        <v>2004</v>
      </c>
      <c r="B204" s="14">
        <v>38179</v>
      </c>
      <c r="C204">
        <v>18.600000000000001</v>
      </c>
      <c r="D204">
        <v>0.03</v>
      </c>
      <c r="E204">
        <v>10.112700000000006</v>
      </c>
      <c r="F204" s="14">
        <v>38210</v>
      </c>
      <c r="G204">
        <v>5.54</v>
      </c>
      <c r="H204">
        <v>0</v>
      </c>
      <c r="I204">
        <v>-10.049020000000002</v>
      </c>
      <c r="J204" s="14">
        <v>38241</v>
      </c>
      <c r="K204">
        <v>63.8</v>
      </c>
      <c r="L204">
        <v>0.04</v>
      </c>
      <c r="M204">
        <v>84.416600000000003</v>
      </c>
      <c r="O204" t="str">
        <f t="shared" si="72"/>
        <v/>
      </c>
      <c r="P204" t="str">
        <f t="shared" si="63"/>
        <v/>
      </c>
      <c r="Q204" t="str">
        <f t="shared" si="64"/>
        <v/>
      </c>
      <c r="R204" t="str">
        <f t="shared" si="65"/>
        <v/>
      </c>
      <c r="S204" t="str">
        <f t="shared" si="66"/>
        <v/>
      </c>
      <c r="T204" t="str">
        <f t="shared" si="67"/>
        <v/>
      </c>
      <c r="U204" t="str">
        <f t="shared" si="68"/>
        <v/>
      </c>
      <c r="V204" t="str">
        <f t="shared" si="69"/>
        <v/>
      </c>
      <c r="W204" t="str">
        <f t="shared" si="70"/>
        <v/>
      </c>
      <c r="X204" t="str">
        <f t="shared" si="71"/>
        <v/>
      </c>
    </row>
    <row r="205" spans="1:24" x14ac:dyDescent="0.35">
      <c r="A205">
        <v>2004</v>
      </c>
      <c r="B205" s="14">
        <v>38180</v>
      </c>
      <c r="C205">
        <v>17.600000000000001</v>
      </c>
      <c r="D205">
        <v>0</v>
      </c>
      <c r="E205">
        <v>4.5012000000000043</v>
      </c>
      <c r="F205" s="14">
        <v>38211</v>
      </c>
      <c r="G205">
        <v>4.83</v>
      </c>
      <c r="H205">
        <v>0</v>
      </c>
      <c r="I205">
        <v>-11.069290000000002</v>
      </c>
      <c r="J205" s="14">
        <v>38242</v>
      </c>
      <c r="K205">
        <v>53.4</v>
      </c>
      <c r="L205">
        <v>0</v>
      </c>
      <c r="M205">
        <v>63.905799999999999</v>
      </c>
      <c r="O205" t="str">
        <f t="shared" si="72"/>
        <v/>
      </c>
      <c r="P205" t="str">
        <f t="shared" si="63"/>
        <v/>
      </c>
      <c r="Q205" t="str">
        <f t="shared" si="64"/>
        <v/>
      </c>
      <c r="R205" t="str">
        <f t="shared" si="65"/>
        <v/>
      </c>
      <c r="S205" t="str">
        <f t="shared" si="66"/>
        <v/>
      </c>
      <c r="T205" t="str">
        <f t="shared" si="67"/>
        <v/>
      </c>
      <c r="U205" t="str">
        <f t="shared" si="68"/>
        <v/>
      </c>
      <c r="V205" t="str">
        <f t="shared" si="69"/>
        <v/>
      </c>
      <c r="W205" t="str">
        <f t="shared" si="70"/>
        <v/>
      </c>
      <c r="X205" t="str">
        <f t="shared" si="71"/>
        <v/>
      </c>
    </row>
    <row r="206" spans="1:24" x14ac:dyDescent="0.35">
      <c r="A206">
        <v>2004</v>
      </c>
      <c r="B206" s="14">
        <v>38181</v>
      </c>
      <c r="C206">
        <v>14.3</v>
      </c>
      <c r="D206">
        <v>0</v>
      </c>
      <c r="E206">
        <v>-0.24089999999999634</v>
      </c>
      <c r="F206" s="14">
        <v>38212</v>
      </c>
      <c r="G206">
        <v>31.8</v>
      </c>
      <c r="H206">
        <v>0</v>
      </c>
      <c r="I206">
        <v>27.686600000000002</v>
      </c>
      <c r="J206" s="14">
        <v>38243</v>
      </c>
      <c r="K206">
        <v>42</v>
      </c>
      <c r="L206">
        <v>0</v>
      </c>
      <c r="M206">
        <v>47.524000000000001</v>
      </c>
      <c r="O206" t="str">
        <f t="shared" si="72"/>
        <v/>
      </c>
      <c r="P206" t="str">
        <f t="shared" si="63"/>
        <v/>
      </c>
      <c r="Q206" t="str">
        <f t="shared" si="64"/>
        <v/>
      </c>
      <c r="R206" t="str">
        <f t="shared" si="65"/>
        <v/>
      </c>
      <c r="S206" t="str">
        <f t="shared" si="66"/>
        <v/>
      </c>
      <c r="T206" t="str">
        <f t="shared" si="67"/>
        <v/>
      </c>
      <c r="U206" t="str">
        <f t="shared" si="68"/>
        <v/>
      </c>
      <c r="V206" t="str">
        <f t="shared" si="69"/>
        <v/>
      </c>
      <c r="W206" t="str">
        <f t="shared" si="70"/>
        <v/>
      </c>
      <c r="X206" t="str">
        <f t="shared" si="71"/>
        <v/>
      </c>
    </row>
    <row r="207" spans="1:24" x14ac:dyDescent="0.35">
      <c r="A207">
        <v>2004</v>
      </c>
      <c r="B207" s="14">
        <v>38182</v>
      </c>
      <c r="C207">
        <v>12.5</v>
      </c>
      <c r="D207">
        <v>0</v>
      </c>
      <c r="E207">
        <v>-2.827499999999997</v>
      </c>
      <c r="F207" s="14">
        <v>38213</v>
      </c>
      <c r="G207">
        <v>135</v>
      </c>
      <c r="H207">
        <v>0.81</v>
      </c>
      <c r="I207">
        <v>288.69650000000001</v>
      </c>
      <c r="J207" s="14">
        <v>38244</v>
      </c>
      <c r="K207">
        <v>32.799999999999997</v>
      </c>
      <c r="L207">
        <v>0</v>
      </c>
      <c r="M207">
        <v>34.303600000000003</v>
      </c>
      <c r="O207" t="str">
        <f t="shared" si="72"/>
        <v/>
      </c>
      <c r="P207" t="str">
        <f t="shared" si="63"/>
        <v/>
      </c>
      <c r="Q207" t="str">
        <f t="shared" si="64"/>
        <v/>
      </c>
      <c r="R207" t="str">
        <f t="shared" si="65"/>
        <v/>
      </c>
      <c r="S207" t="str">
        <f t="shared" si="66"/>
        <v/>
      </c>
      <c r="T207" t="str">
        <f t="shared" si="67"/>
        <v/>
      </c>
      <c r="U207" t="str">
        <f t="shared" si="68"/>
        <v/>
      </c>
      <c r="V207" t="str">
        <f t="shared" si="69"/>
        <v/>
      </c>
      <c r="W207" t="str">
        <f t="shared" si="70"/>
        <v/>
      </c>
      <c r="X207" t="str">
        <f t="shared" si="71"/>
        <v/>
      </c>
    </row>
    <row r="208" spans="1:24" x14ac:dyDescent="0.35">
      <c r="A208">
        <v>2004</v>
      </c>
      <c r="B208" s="14">
        <v>38183</v>
      </c>
      <c r="C208">
        <v>13.8</v>
      </c>
      <c r="D208">
        <v>0.36</v>
      </c>
      <c r="E208">
        <v>49.134599999999992</v>
      </c>
      <c r="F208" s="14">
        <v>38214</v>
      </c>
      <c r="G208">
        <v>137</v>
      </c>
      <c r="H208">
        <v>0.93</v>
      </c>
      <c r="I208">
        <v>308.26850000000002</v>
      </c>
      <c r="J208" s="14">
        <v>38245</v>
      </c>
      <c r="K208">
        <v>26.5</v>
      </c>
      <c r="L208">
        <v>0</v>
      </c>
      <c r="M208">
        <v>25.250500000000002</v>
      </c>
      <c r="O208" t="str">
        <f t="shared" si="72"/>
        <v/>
      </c>
      <c r="P208" t="str">
        <f t="shared" si="63"/>
        <v/>
      </c>
      <c r="Q208" t="str">
        <f t="shared" si="64"/>
        <v/>
      </c>
      <c r="R208" t="str">
        <f t="shared" si="65"/>
        <v/>
      </c>
      <c r="S208" t="str">
        <f t="shared" si="66"/>
        <v/>
      </c>
      <c r="T208" t="str">
        <f t="shared" si="67"/>
        <v/>
      </c>
      <c r="U208" t="str">
        <f t="shared" si="68"/>
        <v/>
      </c>
      <c r="V208" t="str">
        <f t="shared" si="69"/>
        <v/>
      </c>
      <c r="W208" t="str">
        <f t="shared" si="70"/>
        <v/>
      </c>
      <c r="X208" t="str">
        <f t="shared" si="71"/>
        <v/>
      </c>
    </row>
    <row r="209" spans="1:24" x14ac:dyDescent="0.35">
      <c r="A209">
        <v>2004</v>
      </c>
      <c r="B209" s="14">
        <v>38184</v>
      </c>
      <c r="C209">
        <v>12.7</v>
      </c>
      <c r="D209">
        <v>0.05</v>
      </c>
      <c r="E209">
        <v>4.4174000000000007</v>
      </c>
      <c r="F209" s="14">
        <v>38215</v>
      </c>
      <c r="G209">
        <v>107</v>
      </c>
      <c r="H209">
        <v>0.05</v>
      </c>
      <c r="I209">
        <v>142.70650000000003</v>
      </c>
      <c r="J209" s="14">
        <v>38246</v>
      </c>
      <c r="K209">
        <v>22.7</v>
      </c>
      <c r="L209">
        <v>0</v>
      </c>
      <c r="M209">
        <v>19.789900000000003</v>
      </c>
      <c r="O209" t="str">
        <f t="shared" si="72"/>
        <v/>
      </c>
      <c r="P209" t="str">
        <f t="shared" si="63"/>
        <v/>
      </c>
      <c r="Q209" t="str">
        <f t="shared" si="64"/>
        <v/>
      </c>
      <c r="R209" t="str">
        <f t="shared" si="65"/>
        <v/>
      </c>
      <c r="S209" t="str">
        <f t="shared" si="66"/>
        <v/>
      </c>
      <c r="T209" t="str">
        <f t="shared" si="67"/>
        <v/>
      </c>
      <c r="U209" t="str">
        <f t="shared" si="68"/>
        <v/>
      </c>
      <c r="V209" t="str">
        <f t="shared" si="69"/>
        <v/>
      </c>
      <c r="W209" t="str">
        <f t="shared" si="70"/>
        <v/>
      </c>
      <c r="X209" t="str">
        <f t="shared" si="71"/>
        <v/>
      </c>
    </row>
    <row r="210" spans="1:24" x14ac:dyDescent="0.35">
      <c r="A210">
        <v>2004</v>
      </c>
      <c r="B210" s="14">
        <v>38185</v>
      </c>
      <c r="C210">
        <v>10.9</v>
      </c>
      <c r="D210">
        <v>0</v>
      </c>
      <c r="E210">
        <v>-5.1266999999999978</v>
      </c>
      <c r="F210" s="14">
        <v>38216</v>
      </c>
      <c r="G210">
        <v>78.900000000000006</v>
      </c>
      <c r="H210">
        <v>0.09</v>
      </c>
      <c r="I210">
        <v>107.89280000000001</v>
      </c>
      <c r="J210" s="14">
        <v>38247</v>
      </c>
      <c r="K210">
        <v>20.6</v>
      </c>
      <c r="L210">
        <v>0</v>
      </c>
      <c r="M210">
        <v>16.772200000000005</v>
      </c>
      <c r="O210" t="str">
        <f t="shared" si="72"/>
        <v/>
      </c>
      <c r="P210" t="str">
        <f t="shared" si="63"/>
        <v/>
      </c>
      <c r="Q210" t="str">
        <f t="shared" si="64"/>
        <v/>
      </c>
      <c r="R210" t="str">
        <f t="shared" si="65"/>
        <v/>
      </c>
      <c r="S210" t="str">
        <f t="shared" si="66"/>
        <v/>
      </c>
      <c r="T210" t="str">
        <f t="shared" si="67"/>
        <v/>
      </c>
      <c r="U210" t="str">
        <f t="shared" si="68"/>
        <v/>
      </c>
      <c r="V210" t="str">
        <f t="shared" si="69"/>
        <v/>
      </c>
      <c r="W210" t="str">
        <f t="shared" si="70"/>
        <v/>
      </c>
      <c r="X210" t="str">
        <f t="shared" si="71"/>
        <v/>
      </c>
    </row>
    <row r="211" spans="1:24" x14ac:dyDescent="0.35">
      <c r="A211">
        <v>2004</v>
      </c>
      <c r="B211" s="14">
        <v>38186</v>
      </c>
      <c r="C211">
        <v>10.199999999999999</v>
      </c>
      <c r="D211">
        <v>0</v>
      </c>
      <c r="E211">
        <v>-6.1326000000000001</v>
      </c>
      <c r="F211" s="14">
        <v>38217</v>
      </c>
      <c r="G211">
        <v>53.3</v>
      </c>
      <c r="H211">
        <v>0</v>
      </c>
      <c r="I211">
        <v>58.582099999999997</v>
      </c>
      <c r="J211" s="14">
        <v>38248</v>
      </c>
      <c r="K211">
        <v>27.5</v>
      </c>
      <c r="L211">
        <v>0.48</v>
      </c>
      <c r="M211">
        <v>93.479500000000002</v>
      </c>
      <c r="O211" t="str">
        <f t="shared" si="72"/>
        <v/>
      </c>
      <c r="P211" t="str">
        <f t="shared" si="63"/>
        <v/>
      </c>
      <c r="Q211" t="str">
        <f t="shared" si="64"/>
        <v/>
      </c>
      <c r="R211" t="str">
        <f t="shared" si="65"/>
        <v/>
      </c>
      <c r="S211" t="str">
        <f t="shared" si="66"/>
        <v/>
      </c>
      <c r="T211" t="str">
        <f t="shared" si="67"/>
        <v/>
      </c>
      <c r="U211" t="str">
        <f t="shared" si="68"/>
        <v/>
      </c>
      <c r="V211" t="str">
        <f t="shared" si="69"/>
        <v/>
      </c>
      <c r="W211" t="str">
        <f t="shared" si="70"/>
        <v/>
      </c>
      <c r="X211" t="str">
        <f t="shared" si="71"/>
        <v/>
      </c>
    </row>
    <row r="212" spans="1:24" x14ac:dyDescent="0.35">
      <c r="A212">
        <v>2004</v>
      </c>
      <c r="B212" s="14">
        <v>38187</v>
      </c>
      <c r="C212">
        <v>10</v>
      </c>
      <c r="D212">
        <v>0.02</v>
      </c>
      <c r="E212">
        <v>-3.6369999999999982</v>
      </c>
      <c r="F212" s="14">
        <v>38218</v>
      </c>
      <c r="G212">
        <v>38.4</v>
      </c>
      <c r="H212">
        <v>0</v>
      </c>
      <c r="I212">
        <v>37.1708</v>
      </c>
      <c r="J212" s="14">
        <v>38249</v>
      </c>
      <c r="K212">
        <v>35.700000000000003</v>
      </c>
      <c r="L212">
        <v>0.78</v>
      </c>
      <c r="M212">
        <v>147.00790000000001</v>
      </c>
      <c r="O212" t="str">
        <f t="shared" si="72"/>
        <v/>
      </c>
      <c r="P212" t="str">
        <f t="shared" si="63"/>
        <v/>
      </c>
      <c r="Q212" t="str">
        <f t="shared" si="64"/>
        <v/>
      </c>
      <c r="R212" t="str">
        <f t="shared" si="65"/>
        <v/>
      </c>
      <c r="S212" t="str">
        <f t="shared" si="66"/>
        <v/>
      </c>
      <c r="T212" t="str">
        <f t="shared" si="67"/>
        <v/>
      </c>
      <c r="U212" t="str">
        <f t="shared" si="68"/>
        <v/>
      </c>
      <c r="V212" t="str">
        <f t="shared" si="69"/>
        <v/>
      </c>
      <c r="W212" t="str">
        <f t="shared" si="70"/>
        <v/>
      </c>
      <c r="X212" t="str">
        <f t="shared" si="71"/>
        <v/>
      </c>
    </row>
    <row r="213" spans="1:24" x14ac:dyDescent="0.35">
      <c r="A213">
        <v>2004</v>
      </c>
      <c r="B213" s="14">
        <v>38188</v>
      </c>
      <c r="C213">
        <v>9.3699999999999992</v>
      </c>
      <c r="D213">
        <v>0.01</v>
      </c>
      <c r="E213">
        <v>-5.9338100000000003</v>
      </c>
      <c r="F213" s="14">
        <v>38219</v>
      </c>
      <c r="G213">
        <v>31</v>
      </c>
      <c r="H213">
        <v>0</v>
      </c>
      <c r="I213">
        <v>26.537000000000003</v>
      </c>
      <c r="J213" s="14">
        <v>38250</v>
      </c>
      <c r="K213">
        <v>31.6</v>
      </c>
      <c r="L213">
        <v>0</v>
      </c>
      <c r="M213">
        <v>32.579200000000007</v>
      </c>
      <c r="O213" t="str">
        <f t="shared" si="72"/>
        <v/>
      </c>
      <c r="P213" t="str">
        <f t="shared" si="63"/>
        <v/>
      </c>
      <c r="Q213" t="str">
        <f t="shared" si="64"/>
        <v/>
      </c>
      <c r="R213" t="str">
        <f t="shared" si="65"/>
        <v/>
      </c>
      <c r="S213" t="str">
        <f t="shared" si="66"/>
        <v/>
      </c>
      <c r="T213" t="str">
        <f t="shared" si="67"/>
        <v/>
      </c>
      <c r="U213" t="str">
        <f t="shared" si="68"/>
        <v/>
      </c>
      <c r="V213" t="str">
        <f t="shared" si="69"/>
        <v/>
      </c>
      <c r="W213" t="str">
        <f t="shared" si="70"/>
        <v/>
      </c>
      <c r="X213" t="str">
        <f t="shared" si="71"/>
        <v/>
      </c>
    </row>
    <row r="214" spans="1:24" x14ac:dyDescent="0.35">
      <c r="A214">
        <v>2004</v>
      </c>
      <c r="B214" s="14">
        <v>38189</v>
      </c>
      <c r="C214">
        <v>8.2100000000000009</v>
      </c>
      <c r="D214">
        <v>0</v>
      </c>
      <c r="E214">
        <v>-8.9922299999999975</v>
      </c>
      <c r="F214" s="14">
        <v>38220</v>
      </c>
      <c r="G214">
        <v>41.2</v>
      </c>
      <c r="H214">
        <v>0.46</v>
      </c>
      <c r="I214">
        <v>105.2034</v>
      </c>
      <c r="J214" s="14">
        <v>38251</v>
      </c>
      <c r="K214">
        <v>27.8</v>
      </c>
      <c r="L214">
        <v>0</v>
      </c>
      <c r="M214">
        <v>27.118600000000001</v>
      </c>
      <c r="O214" t="str">
        <f t="shared" si="72"/>
        <v/>
      </c>
      <c r="P214" t="str">
        <f t="shared" si="63"/>
        <v/>
      </c>
      <c r="Q214" t="str">
        <f t="shared" si="64"/>
        <v/>
      </c>
      <c r="R214" t="str">
        <f t="shared" si="65"/>
        <v/>
      </c>
      <c r="S214" t="str">
        <f t="shared" si="66"/>
        <v/>
      </c>
      <c r="T214" t="str">
        <f t="shared" si="67"/>
        <v/>
      </c>
      <c r="U214" t="str">
        <f t="shared" si="68"/>
        <v/>
      </c>
      <c r="V214" t="str">
        <f t="shared" si="69"/>
        <v/>
      </c>
      <c r="W214" t="str">
        <f t="shared" si="70"/>
        <v/>
      </c>
      <c r="X214" t="str">
        <f t="shared" si="71"/>
        <v/>
      </c>
    </row>
    <row r="215" spans="1:24" x14ac:dyDescent="0.35">
      <c r="A215">
        <v>2004</v>
      </c>
      <c r="B215" s="14">
        <v>38190</v>
      </c>
      <c r="C215">
        <v>6.65</v>
      </c>
      <c r="D215">
        <v>0</v>
      </c>
      <c r="E215">
        <v>-11.233949999999998</v>
      </c>
      <c r="F215" s="14">
        <v>38221</v>
      </c>
      <c r="G215">
        <v>103</v>
      </c>
      <c r="H215">
        <v>1.72</v>
      </c>
      <c r="I215">
        <v>369.339</v>
      </c>
      <c r="J215" s="14">
        <v>38252</v>
      </c>
      <c r="K215">
        <v>24.4</v>
      </c>
      <c r="L215">
        <v>0</v>
      </c>
      <c r="M215">
        <v>22.232799999999997</v>
      </c>
      <c r="O215" t="str">
        <f t="shared" si="72"/>
        <v/>
      </c>
      <c r="P215" t="str">
        <f t="shared" si="63"/>
        <v/>
      </c>
      <c r="Q215" t="str">
        <f t="shared" si="64"/>
        <v/>
      </c>
      <c r="R215" t="str">
        <f t="shared" si="65"/>
        <v/>
      </c>
      <c r="S215" t="str">
        <f t="shared" si="66"/>
        <v/>
      </c>
      <c r="T215" t="str">
        <f t="shared" si="67"/>
        <v/>
      </c>
      <c r="U215" t="str">
        <f t="shared" si="68"/>
        <v/>
      </c>
      <c r="V215" t="str">
        <f t="shared" si="69"/>
        <v/>
      </c>
      <c r="W215" t="str">
        <f t="shared" si="70"/>
        <v/>
      </c>
      <c r="X215" t="str">
        <f t="shared" si="71"/>
        <v/>
      </c>
    </row>
    <row r="216" spans="1:24" x14ac:dyDescent="0.35">
      <c r="A216">
        <v>2004</v>
      </c>
      <c r="B216" s="14">
        <v>38191</v>
      </c>
      <c r="C216">
        <v>6.11</v>
      </c>
      <c r="D216">
        <v>0</v>
      </c>
      <c r="E216">
        <v>-12.009929999999999</v>
      </c>
      <c r="F216" s="14">
        <v>38222</v>
      </c>
      <c r="G216">
        <v>108</v>
      </c>
      <c r="H216">
        <v>0</v>
      </c>
      <c r="I216">
        <v>137.18600000000001</v>
      </c>
      <c r="J216" s="14">
        <v>38253</v>
      </c>
      <c r="K216">
        <v>21.8</v>
      </c>
      <c r="L216">
        <v>0</v>
      </c>
      <c r="M216">
        <v>18.496600000000001</v>
      </c>
      <c r="O216" t="str">
        <f t="shared" si="72"/>
        <v/>
      </c>
      <c r="P216" t="str">
        <f t="shared" si="63"/>
        <v/>
      </c>
      <c r="Q216" t="str">
        <f t="shared" si="64"/>
        <v/>
      </c>
      <c r="R216" t="str">
        <f t="shared" si="65"/>
        <v/>
      </c>
      <c r="S216" t="str">
        <f t="shared" si="66"/>
        <v/>
      </c>
      <c r="T216" t="str">
        <f t="shared" si="67"/>
        <v/>
      </c>
      <c r="U216" t="str">
        <f t="shared" si="68"/>
        <v/>
      </c>
      <c r="V216" t="str">
        <f t="shared" si="69"/>
        <v/>
      </c>
      <c r="W216" t="str">
        <f t="shared" si="70"/>
        <v/>
      </c>
      <c r="X216" t="str">
        <f t="shared" si="71"/>
        <v/>
      </c>
    </row>
    <row r="217" spans="1:24" x14ac:dyDescent="0.35">
      <c r="A217">
        <v>2004</v>
      </c>
      <c r="B217" s="14">
        <v>38192</v>
      </c>
      <c r="C217">
        <v>8.09</v>
      </c>
      <c r="D217">
        <v>0.49</v>
      </c>
      <c r="E217">
        <v>59.018829999999994</v>
      </c>
      <c r="F217" s="14">
        <v>38223</v>
      </c>
      <c r="G217">
        <v>87.9</v>
      </c>
      <c r="H217">
        <v>0.05</v>
      </c>
      <c r="I217">
        <v>115.2598</v>
      </c>
      <c r="J217" s="14">
        <v>38254</v>
      </c>
      <c r="K217">
        <v>18.5</v>
      </c>
      <c r="L217">
        <v>0</v>
      </c>
      <c r="M217">
        <v>13.754500000000002</v>
      </c>
      <c r="O217" t="str">
        <f t="shared" si="72"/>
        <v/>
      </c>
      <c r="P217" t="str">
        <f t="shared" si="63"/>
        <v/>
      </c>
      <c r="Q217" t="str">
        <f t="shared" si="64"/>
        <v/>
      </c>
      <c r="R217" t="str">
        <f t="shared" si="65"/>
        <v/>
      </c>
      <c r="S217" t="str">
        <f t="shared" si="66"/>
        <v/>
      </c>
      <c r="T217" t="str">
        <f t="shared" si="67"/>
        <v/>
      </c>
      <c r="U217" t="str">
        <f t="shared" si="68"/>
        <v/>
      </c>
      <c r="V217" t="str">
        <f t="shared" si="69"/>
        <v/>
      </c>
      <c r="W217" t="str">
        <f t="shared" si="70"/>
        <v/>
      </c>
      <c r="X217" t="str">
        <f t="shared" si="71"/>
        <v/>
      </c>
    </row>
    <row r="218" spans="1:24" x14ac:dyDescent="0.35">
      <c r="A218">
        <v>2004</v>
      </c>
      <c r="B218" s="14">
        <v>38193</v>
      </c>
      <c r="C218">
        <v>9.4499999999999993</v>
      </c>
      <c r="D218">
        <v>0</v>
      </c>
      <c r="E218">
        <v>-7.21035</v>
      </c>
      <c r="F218" s="14">
        <v>38224</v>
      </c>
      <c r="G218">
        <v>61</v>
      </c>
      <c r="H218">
        <v>0</v>
      </c>
      <c r="I218">
        <v>69.646999999999991</v>
      </c>
      <c r="J218" s="14">
        <v>38255</v>
      </c>
      <c r="K218">
        <v>14.9</v>
      </c>
      <c r="L218">
        <v>0</v>
      </c>
      <c r="M218">
        <v>8.5813000000000006</v>
      </c>
      <c r="O218" t="str">
        <f t="shared" si="72"/>
        <v/>
      </c>
      <c r="P218" t="str">
        <f t="shared" si="63"/>
        <v/>
      </c>
      <c r="Q218" t="str">
        <f t="shared" si="64"/>
        <v/>
      </c>
      <c r="R218" t="str">
        <f t="shared" si="65"/>
        <v/>
      </c>
      <c r="S218" t="str">
        <f t="shared" si="66"/>
        <v/>
      </c>
      <c r="T218" t="str">
        <f t="shared" si="67"/>
        <v/>
      </c>
      <c r="U218" t="str">
        <f t="shared" si="68"/>
        <v/>
      </c>
      <c r="V218" t="str">
        <f t="shared" si="69"/>
        <v/>
      </c>
      <c r="W218" t="str">
        <f t="shared" si="70"/>
        <v/>
      </c>
      <c r="X218" t="str">
        <f t="shared" si="71"/>
        <v/>
      </c>
    </row>
    <row r="219" spans="1:24" x14ac:dyDescent="0.35">
      <c r="A219">
        <v>2004</v>
      </c>
      <c r="B219" s="14">
        <v>38194</v>
      </c>
      <c r="C219">
        <v>8.42</v>
      </c>
      <c r="D219">
        <v>0</v>
      </c>
      <c r="E219">
        <v>-8.6904599999999981</v>
      </c>
      <c r="F219" s="14">
        <v>38225</v>
      </c>
      <c r="G219">
        <v>44</v>
      </c>
      <c r="H219">
        <v>0</v>
      </c>
      <c r="I219">
        <v>45.218000000000004</v>
      </c>
      <c r="J219" s="14">
        <v>38256</v>
      </c>
      <c r="K219">
        <v>12.6</v>
      </c>
      <c r="L219">
        <v>0.04</v>
      </c>
      <c r="M219">
        <v>10.842200000000002</v>
      </c>
      <c r="O219" t="str">
        <f t="shared" si="72"/>
        <v/>
      </c>
      <c r="P219" t="str">
        <f t="shared" si="63"/>
        <v/>
      </c>
      <c r="Q219" t="str">
        <f t="shared" si="64"/>
        <v/>
      </c>
      <c r="R219" t="str">
        <f t="shared" si="65"/>
        <v/>
      </c>
      <c r="S219" t="str">
        <f t="shared" si="66"/>
        <v/>
      </c>
      <c r="T219" t="str">
        <f t="shared" si="67"/>
        <v/>
      </c>
      <c r="U219" t="str">
        <f t="shared" si="68"/>
        <v/>
      </c>
      <c r="V219" t="str">
        <f t="shared" si="69"/>
        <v/>
      </c>
      <c r="W219" t="str">
        <f t="shared" si="70"/>
        <v/>
      </c>
      <c r="X219" t="str">
        <f t="shared" si="71"/>
        <v/>
      </c>
    </row>
    <row r="220" spans="1:24" x14ac:dyDescent="0.35">
      <c r="A220">
        <v>2004</v>
      </c>
      <c r="B220" s="14">
        <v>38195</v>
      </c>
      <c r="C220">
        <v>17.600000000000001</v>
      </c>
      <c r="D220">
        <v>0</v>
      </c>
      <c r="E220">
        <v>4.5012000000000043</v>
      </c>
      <c r="F220" s="14">
        <v>38226</v>
      </c>
      <c r="G220">
        <v>34.200000000000003</v>
      </c>
      <c r="H220">
        <v>0</v>
      </c>
      <c r="I220">
        <v>31.135400000000008</v>
      </c>
      <c r="J220" s="14">
        <v>38257</v>
      </c>
      <c r="K220">
        <v>9.57</v>
      </c>
      <c r="L220">
        <v>0</v>
      </c>
      <c r="M220">
        <v>0.92209000000000074</v>
      </c>
      <c r="O220" t="str">
        <f t="shared" si="72"/>
        <v/>
      </c>
      <c r="P220" t="str">
        <f t="shared" si="63"/>
        <v/>
      </c>
      <c r="Q220" t="str">
        <f t="shared" si="64"/>
        <v/>
      </c>
      <c r="R220" t="str">
        <f t="shared" si="65"/>
        <v/>
      </c>
      <c r="S220" t="str">
        <f t="shared" si="66"/>
        <v/>
      </c>
      <c r="T220" t="str">
        <f t="shared" si="67"/>
        <v/>
      </c>
      <c r="U220" t="str">
        <f t="shared" si="68"/>
        <v/>
      </c>
      <c r="V220" t="str">
        <f t="shared" si="69"/>
        <v/>
      </c>
      <c r="W220" t="str">
        <f t="shared" si="70"/>
        <v/>
      </c>
      <c r="X220" t="str">
        <f t="shared" si="71"/>
        <v/>
      </c>
    </row>
    <row r="221" spans="1:24" x14ac:dyDescent="0.35">
      <c r="A221">
        <v>2004</v>
      </c>
      <c r="B221" s="14">
        <v>38196</v>
      </c>
      <c r="C221">
        <v>34.4</v>
      </c>
      <c r="D221">
        <v>0.26</v>
      </c>
      <c r="E221">
        <v>64.821799999999996</v>
      </c>
      <c r="F221" s="14">
        <v>38227</v>
      </c>
      <c r="G221">
        <v>27.8</v>
      </c>
      <c r="H221">
        <v>0</v>
      </c>
      <c r="I221">
        <v>21.938599999999997</v>
      </c>
      <c r="J221" s="14">
        <v>38258</v>
      </c>
      <c r="K221">
        <v>8.42</v>
      </c>
      <c r="L221">
        <v>0</v>
      </c>
      <c r="M221">
        <v>-0.730459999999999</v>
      </c>
      <c r="O221" t="str">
        <f t="shared" si="72"/>
        <v/>
      </c>
      <c r="P221" t="str">
        <f t="shared" si="63"/>
        <v/>
      </c>
      <c r="Q221" t="str">
        <f t="shared" si="64"/>
        <v/>
      </c>
      <c r="R221" t="str">
        <f t="shared" si="65"/>
        <v/>
      </c>
      <c r="S221" t="str">
        <f t="shared" si="66"/>
        <v/>
      </c>
      <c r="T221" t="str">
        <f t="shared" si="67"/>
        <v/>
      </c>
      <c r="U221" t="str">
        <f t="shared" si="68"/>
        <v/>
      </c>
      <c r="V221" t="str">
        <f t="shared" si="69"/>
        <v/>
      </c>
      <c r="W221" t="str">
        <f t="shared" si="70"/>
        <v/>
      </c>
      <c r="X221" t="str">
        <f t="shared" si="71"/>
        <v/>
      </c>
    </row>
    <row r="222" spans="1:24" x14ac:dyDescent="0.35">
      <c r="A222">
        <v>2004</v>
      </c>
      <c r="B222" s="14">
        <v>38197</v>
      </c>
      <c r="C222">
        <v>41.4</v>
      </c>
      <c r="D222">
        <v>0.2</v>
      </c>
      <c r="E222">
        <v>66.531800000000004</v>
      </c>
      <c r="F222" s="14">
        <v>38228</v>
      </c>
      <c r="G222">
        <v>24.7</v>
      </c>
      <c r="H222">
        <v>0</v>
      </c>
      <c r="I222">
        <v>17.483900000000002</v>
      </c>
      <c r="J222" s="14">
        <v>38259</v>
      </c>
      <c r="K222">
        <v>7.98</v>
      </c>
      <c r="L222">
        <v>0</v>
      </c>
      <c r="M222">
        <v>-1.3627399999999987</v>
      </c>
      <c r="O222" t="str">
        <f t="shared" si="72"/>
        <v/>
      </c>
      <c r="P222" t="str">
        <f t="shared" si="63"/>
        <v/>
      </c>
      <c r="Q222" t="str">
        <f t="shared" si="64"/>
        <v/>
      </c>
      <c r="R222" t="str">
        <f t="shared" si="65"/>
        <v/>
      </c>
      <c r="S222" t="str">
        <f t="shared" si="66"/>
        <v/>
      </c>
      <c r="T222" t="str">
        <f t="shared" si="67"/>
        <v/>
      </c>
      <c r="U222" t="str">
        <f t="shared" si="68"/>
        <v/>
      </c>
      <c r="V222" t="str">
        <f t="shared" si="69"/>
        <v/>
      </c>
      <c r="W222" t="str">
        <f t="shared" si="70"/>
        <v/>
      </c>
      <c r="X222" t="str">
        <f t="shared" si="71"/>
        <v/>
      </c>
    </row>
    <row r="223" spans="1:24" x14ac:dyDescent="0.35">
      <c r="A223">
        <v>2004</v>
      </c>
      <c r="B223" s="14">
        <v>38198</v>
      </c>
      <c r="C223">
        <v>36.5</v>
      </c>
      <c r="D223">
        <v>0</v>
      </c>
      <c r="E223">
        <v>31.660500000000006</v>
      </c>
      <c r="F223" s="14">
        <v>38229</v>
      </c>
      <c r="G223">
        <v>22.4</v>
      </c>
      <c r="H223">
        <v>0.37</v>
      </c>
      <c r="I223">
        <v>65.664299999999997</v>
      </c>
      <c r="J223" s="14">
        <v>38260</v>
      </c>
      <c r="K223">
        <v>6.26</v>
      </c>
      <c r="L223">
        <v>0</v>
      </c>
      <c r="M223">
        <v>-3.8343799999999995</v>
      </c>
      <c r="O223" t="str">
        <f t="shared" si="72"/>
        <v/>
      </c>
      <c r="P223" t="str">
        <f t="shared" si="63"/>
        <v/>
      </c>
      <c r="Q223" t="str">
        <f t="shared" si="64"/>
        <v/>
      </c>
      <c r="R223" t="str">
        <f t="shared" si="65"/>
        <v/>
      </c>
      <c r="S223" t="str">
        <f t="shared" si="66"/>
        <v/>
      </c>
      <c r="T223" t="str">
        <f t="shared" si="67"/>
        <v/>
      </c>
      <c r="U223" t="str">
        <f t="shared" si="68"/>
        <v/>
      </c>
      <c r="V223" t="str">
        <f t="shared" si="69"/>
        <v/>
      </c>
      <c r="W223" t="str">
        <f t="shared" si="70"/>
        <v/>
      </c>
      <c r="X223" t="str">
        <f t="shared" si="71"/>
        <v/>
      </c>
    </row>
    <row r="224" spans="1:24" x14ac:dyDescent="0.35">
      <c r="A224">
        <v>2004</v>
      </c>
      <c r="B224" s="14">
        <v>38199</v>
      </c>
      <c r="C224">
        <v>28.3</v>
      </c>
      <c r="D224">
        <v>0</v>
      </c>
      <c r="E224">
        <v>19.877100000000006</v>
      </c>
      <c r="F224" s="14">
        <v>38230</v>
      </c>
      <c r="G224">
        <v>27</v>
      </c>
      <c r="H224">
        <v>0.42</v>
      </c>
      <c r="I224">
        <v>79.231999999999985</v>
      </c>
      <c r="M224" t="s">
        <v>87</v>
      </c>
      <c r="O224" t="str">
        <f t="shared" si="72"/>
        <v/>
      </c>
      <c r="P224" t="str">
        <f t="shared" si="63"/>
        <v/>
      </c>
      <c r="Q224" t="str">
        <f t="shared" si="64"/>
        <v/>
      </c>
      <c r="R224" t="str">
        <f t="shared" si="65"/>
        <v/>
      </c>
      <c r="S224" t="str">
        <f t="shared" si="66"/>
        <v/>
      </c>
      <c r="T224" t="str">
        <f t="shared" si="67"/>
        <v/>
      </c>
      <c r="U224" t="str">
        <f t="shared" si="68"/>
        <v/>
      </c>
      <c r="V224" t="str">
        <f t="shared" si="69"/>
        <v/>
      </c>
      <c r="W224" t="str">
        <f t="shared" si="70"/>
        <v/>
      </c>
      <c r="X224" t="str">
        <f t="shared" si="71"/>
        <v/>
      </c>
    </row>
    <row r="225" spans="1:24" x14ac:dyDescent="0.35">
      <c r="A225">
        <v>2005</v>
      </c>
      <c r="B225" s="14">
        <v>38534</v>
      </c>
      <c r="C225">
        <v>24.8</v>
      </c>
      <c r="D225">
        <v>0.09</v>
      </c>
      <c r="E225">
        <v>27.371099999999998</v>
      </c>
      <c r="F225" s="14">
        <v>38565</v>
      </c>
      <c r="G225">
        <v>14.1</v>
      </c>
      <c r="H225">
        <v>0.11</v>
      </c>
      <c r="I225">
        <v>17.558199999999999</v>
      </c>
      <c r="J225" s="14">
        <v>38596</v>
      </c>
      <c r="K225">
        <v>27.6</v>
      </c>
      <c r="L225">
        <v>0.47</v>
      </c>
      <c r="M225">
        <v>92.231699999999989</v>
      </c>
      <c r="O225">
        <f t="shared" si="72"/>
        <v>2005</v>
      </c>
      <c r="P225">
        <f t="shared" si="63"/>
        <v>101.63890000000001</v>
      </c>
      <c r="Q225">
        <f t="shared" si="64"/>
        <v>200.21280000000004</v>
      </c>
      <c r="R225">
        <f t="shared" si="65"/>
        <v>37.948700000000002</v>
      </c>
      <c r="S225">
        <f t="shared" si="66"/>
        <v>136.6447</v>
      </c>
      <c r="T225">
        <f t="shared" si="67"/>
        <v>152.49469999999999</v>
      </c>
      <c r="U225">
        <f t="shared" si="68"/>
        <v>8.2583999999999929</v>
      </c>
      <c r="V225">
        <f t="shared" si="69"/>
        <v>93.365160000000003</v>
      </c>
      <c r="W225">
        <f t="shared" si="70"/>
        <v>-42.735890000000012</v>
      </c>
      <c r="X225">
        <f t="shared" si="71"/>
        <v>207.70478999999997</v>
      </c>
    </row>
    <row r="226" spans="1:24" x14ac:dyDescent="0.35">
      <c r="A226">
        <v>2005</v>
      </c>
      <c r="B226" s="14">
        <v>38535</v>
      </c>
      <c r="C226">
        <v>25.7</v>
      </c>
      <c r="D226">
        <v>0</v>
      </c>
      <c r="E226">
        <v>16.140900000000002</v>
      </c>
      <c r="F226" s="14">
        <v>38566</v>
      </c>
      <c r="G226">
        <v>22.3</v>
      </c>
      <c r="H226">
        <v>0.69</v>
      </c>
      <c r="I226">
        <v>110.04859999999999</v>
      </c>
      <c r="J226" s="14">
        <v>38597</v>
      </c>
      <c r="K226">
        <v>27.8</v>
      </c>
      <c r="L226">
        <v>0.19</v>
      </c>
      <c r="M226">
        <v>53.557100000000005</v>
      </c>
      <c r="O226" t="str">
        <f t="shared" si="72"/>
        <v/>
      </c>
      <c r="P226" t="str">
        <f t="shared" si="63"/>
        <v/>
      </c>
      <c r="Q226" t="str">
        <f t="shared" si="64"/>
        <v/>
      </c>
      <c r="R226" t="str">
        <f t="shared" si="65"/>
        <v/>
      </c>
      <c r="S226" t="str">
        <f t="shared" si="66"/>
        <v/>
      </c>
      <c r="T226" t="str">
        <f t="shared" si="67"/>
        <v/>
      </c>
      <c r="U226" t="str">
        <f t="shared" si="68"/>
        <v/>
      </c>
      <c r="V226" t="str">
        <f t="shared" si="69"/>
        <v/>
      </c>
      <c r="W226" t="str">
        <f t="shared" si="70"/>
        <v/>
      </c>
      <c r="X226" t="str">
        <f t="shared" si="71"/>
        <v/>
      </c>
    </row>
    <row r="227" spans="1:24" x14ac:dyDescent="0.35">
      <c r="A227">
        <v>2005</v>
      </c>
      <c r="B227" s="14">
        <v>38536</v>
      </c>
      <c r="C227">
        <v>23.2</v>
      </c>
      <c r="D227">
        <v>0</v>
      </c>
      <c r="E227">
        <v>12.548400000000001</v>
      </c>
      <c r="F227" s="14">
        <v>38567</v>
      </c>
      <c r="G227">
        <v>19.2</v>
      </c>
      <c r="H227">
        <v>0.13</v>
      </c>
      <c r="I227">
        <v>27.669899999999998</v>
      </c>
      <c r="J227" s="14">
        <v>38598</v>
      </c>
      <c r="K227">
        <v>23.5</v>
      </c>
      <c r="L227">
        <v>0</v>
      </c>
      <c r="M227">
        <v>20.939500000000002</v>
      </c>
      <c r="O227" t="str">
        <f t="shared" si="72"/>
        <v/>
      </c>
      <c r="P227" t="str">
        <f t="shared" si="63"/>
        <v/>
      </c>
      <c r="Q227" t="str">
        <f t="shared" si="64"/>
        <v/>
      </c>
      <c r="R227" t="str">
        <f t="shared" si="65"/>
        <v/>
      </c>
      <c r="S227" t="str">
        <f t="shared" si="66"/>
        <v/>
      </c>
      <c r="T227" t="str">
        <f t="shared" si="67"/>
        <v/>
      </c>
      <c r="U227" t="str">
        <f t="shared" si="68"/>
        <v/>
      </c>
      <c r="V227" t="str">
        <f t="shared" si="69"/>
        <v/>
      </c>
      <c r="W227" t="str">
        <f t="shared" si="70"/>
        <v/>
      </c>
      <c r="X227" t="str">
        <f t="shared" si="71"/>
        <v/>
      </c>
    </row>
    <row r="228" spans="1:24" x14ac:dyDescent="0.35">
      <c r="A228">
        <v>2005</v>
      </c>
      <c r="B228" s="14">
        <v>38537</v>
      </c>
      <c r="C228">
        <v>21</v>
      </c>
      <c r="D228">
        <v>0</v>
      </c>
      <c r="E228">
        <v>9.3870000000000005</v>
      </c>
      <c r="F228" s="14">
        <v>38568</v>
      </c>
      <c r="G228">
        <v>17.5</v>
      </c>
      <c r="H228">
        <v>0</v>
      </c>
      <c r="I228">
        <v>7.1374999999999993</v>
      </c>
      <c r="J228" s="14">
        <v>38599</v>
      </c>
      <c r="K228">
        <v>18.5</v>
      </c>
      <c r="L228">
        <v>0</v>
      </c>
      <c r="M228">
        <v>13.754500000000002</v>
      </c>
      <c r="O228" t="str">
        <f t="shared" si="72"/>
        <v/>
      </c>
      <c r="P228" t="str">
        <f t="shared" si="63"/>
        <v/>
      </c>
      <c r="Q228" t="str">
        <f t="shared" si="64"/>
        <v/>
      </c>
      <c r="R228" t="str">
        <f t="shared" si="65"/>
        <v/>
      </c>
      <c r="S228" t="str">
        <f t="shared" si="66"/>
        <v/>
      </c>
      <c r="T228" t="str">
        <f t="shared" si="67"/>
        <v/>
      </c>
      <c r="U228" t="str">
        <f t="shared" si="68"/>
        <v/>
      </c>
      <c r="V228" t="str">
        <f t="shared" si="69"/>
        <v/>
      </c>
      <c r="W228" t="str">
        <f t="shared" si="70"/>
        <v/>
      </c>
      <c r="X228" t="str">
        <f t="shared" si="71"/>
        <v/>
      </c>
    </row>
    <row r="229" spans="1:24" x14ac:dyDescent="0.35">
      <c r="A229">
        <v>2005</v>
      </c>
      <c r="B229" s="14">
        <v>38538</v>
      </c>
      <c r="C229">
        <v>19.2</v>
      </c>
      <c r="D229">
        <v>0</v>
      </c>
      <c r="E229">
        <v>6.8003999999999998</v>
      </c>
      <c r="F229" s="14">
        <v>38569</v>
      </c>
      <c r="G229">
        <v>14.9</v>
      </c>
      <c r="H229">
        <v>0</v>
      </c>
      <c r="I229">
        <v>3.4012999999999991</v>
      </c>
      <c r="J229" s="14">
        <v>38600</v>
      </c>
      <c r="K229">
        <v>14.7</v>
      </c>
      <c r="L229">
        <v>0</v>
      </c>
      <c r="M229">
        <v>8.2938999999999989</v>
      </c>
      <c r="O229" t="str">
        <f t="shared" si="72"/>
        <v/>
      </c>
      <c r="P229" t="str">
        <f t="shared" si="63"/>
        <v/>
      </c>
      <c r="Q229" t="str">
        <f t="shared" si="64"/>
        <v/>
      </c>
      <c r="R229" t="str">
        <f t="shared" si="65"/>
        <v/>
      </c>
      <c r="S229" t="str">
        <f t="shared" si="66"/>
        <v/>
      </c>
      <c r="T229" t="str">
        <f t="shared" si="67"/>
        <v/>
      </c>
      <c r="U229" t="str">
        <f t="shared" si="68"/>
        <v/>
      </c>
      <c r="V229" t="str">
        <f t="shared" si="69"/>
        <v/>
      </c>
      <c r="W229" t="str">
        <f t="shared" si="70"/>
        <v/>
      </c>
      <c r="X229" t="str">
        <f t="shared" si="71"/>
        <v/>
      </c>
    </row>
    <row r="230" spans="1:24" x14ac:dyDescent="0.35">
      <c r="A230">
        <v>2005</v>
      </c>
      <c r="B230" s="14">
        <v>38539</v>
      </c>
      <c r="C230">
        <v>18.7</v>
      </c>
      <c r="D230">
        <v>0.02</v>
      </c>
      <c r="E230">
        <v>8.8649000000000004</v>
      </c>
      <c r="F230" s="14">
        <v>38570</v>
      </c>
      <c r="G230">
        <v>14.3</v>
      </c>
      <c r="H230">
        <v>7.0000000000000007E-2</v>
      </c>
      <c r="I230">
        <v>12.279600000000002</v>
      </c>
      <c r="J230" s="14">
        <v>38601</v>
      </c>
      <c r="K230">
        <v>12.1</v>
      </c>
      <c r="L230">
        <v>0</v>
      </c>
      <c r="M230">
        <v>4.5576999999999988</v>
      </c>
      <c r="O230" t="str">
        <f t="shared" si="72"/>
        <v/>
      </c>
      <c r="P230" t="str">
        <f t="shared" si="63"/>
        <v/>
      </c>
      <c r="Q230" t="str">
        <f t="shared" si="64"/>
        <v/>
      </c>
      <c r="R230" t="str">
        <f t="shared" si="65"/>
        <v/>
      </c>
      <c r="S230" t="str">
        <f t="shared" si="66"/>
        <v/>
      </c>
      <c r="T230" t="str">
        <f t="shared" si="67"/>
        <v/>
      </c>
      <c r="U230" t="str">
        <f t="shared" si="68"/>
        <v/>
      </c>
      <c r="V230" t="str">
        <f t="shared" si="69"/>
        <v/>
      </c>
      <c r="W230" t="str">
        <f t="shared" si="70"/>
        <v/>
      </c>
      <c r="X230" t="str">
        <f t="shared" si="71"/>
        <v/>
      </c>
    </row>
    <row r="231" spans="1:24" x14ac:dyDescent="0.35">
      <c r="A231">
        <v>2005</v>
      </c>
      <c r="B231" s="14">
        <v>38540</v>
      </c>
      <c r="C231">
        <v>18.100000000000001</v>
      </c>
      <c r="D231">
        <v>0.11</v>
      </c>
      <c r="E231">
        <v>20.526200000000003</v>
      </c>
      <c r="F231" s="14">
        <v>38571</v>
      </c>
      <c r="G231">
        <v>13.2</v>
      </c>
      <c r="H231">
        <v>0</v>
      </c>
      <c r="I231">
        <v>0.95839999999999748</v>
      </c>
      <c r="J231" s="14">
        <v>38602</v>
      </c>
      <c r="K231">
        <v>10</v>
      </c>
      <c r="L231">
        <v>0</v>
      </c>
      <c r="M231">
        <v>1.5400000000000009</v>
      </c>
      <c r="O231" t="str">
        <f t="shared" si="72"/>
        <v/>
      </c>
      <c r="P231" t="str">
        <f t="shared" si="63"/>
        <v/>
      </c>
      <c r="Q231" t="str">
        <f t="shared" si="64"/>
        <v/>
      </c>
      <c r="R231" t="str">
        <f t="shared" si="65"/>
        <v/>
      </c>
      <c r="S231" t="str">
        <f t="shared" si="66"/>
        <v/>
      </c>
      <c r="T231" t="str">
        <f t="shared" si="67"/>
        <v/>
      </c>
      <c r="U231" t="str">
        <f t="shared" si="68"/>
        <v/>
      </c>
      <c r="V231" t="str">
        <f t="shared" si="69"/>
        <v/>
      </c>
      <c r="W231" t="str">
        <f t="shared" si="70"/>
        <v/>
      </c>
      <c r="X231" t="str">
        <f t="shared" si="71"/>
        <v/>
      </c>
    </row>
    <row r="232" spans="1:24" x14ac:dyDescent="0.35">
      <c r="A232">
        <v>2005</v>
      </c>
      <c r="B232" s="14">
        <v>38541</v>
      </c>
      <c r="C232">
        <v>16.8</v>
      </c>
      <c r="D232">
        <v>0</v>
      </c>
      <c r="E232">
        <v>3.3516000000000012</v>
      </c>
      <c r="F232" s="14">
        <v>38572</v>
      </c>
      <c r="G232">
        <v>11.9</v>
      </c>
      <c r="H232">
        <v>0</v>
      </c>
      <c r="I232">
        <v>-0.90970000000000084</v>
      </c>
      <c r="J232" s="14">
        <v>38603</v>
      </c>
      <c r="K232">
        <v>8.73</v>
      </c>
      <c r="L232">
        <v>0</v>
      </c>
      <c r="M232">
        <v>-0.28498999999999874</v>
      </c>
      <c r="O232" t="str">
        <f t="shared" si="72"/>
        <v/>
      </c>
      <c r="P232" t="str">
        <f t="shared" si="63"/>
        <v/>
      </c>
      <c r="Q232" t="str">
        <f t="shared" si="64"/>
        <v/>
      </c>
      <c r="R232" t="str">
        <f t="shared" si="65"/>
        <v/>
      </c>
      <c r="S232" t="str">
        <f t="shared" si="66"/>
        <v/>
      </c>
      <c r="T232" t="str">
        <f t="shared" si="67"/>
        <v/>
      </c>
      <c r="U232" t="str">
        <f t="shared" si="68"/>
        <v/>
      </c>
      <c r="V232" t="str">
        <f t="shared" si="69"/>
        <v/>
      </c>
      <c r="W232" t="str">
        <f t="shared" si="70"/>
        <v/>
      </c>
      <c r="X232" t="str">
        <f t="shared" si="71"/>
        <v/>
      </c>
    </row>
    <row r="233" spans="1:24" x14ac:dyDescent="0.35">
      <c r="A233">
        <v>2005</v>
      </c>
      <c r="B233" s="14">
        <v>38542</v>
      </c>
      <c r="C233">
        <v>18.100000000000001</v>
      </c>
      <c r="D233">
        <v>0.56000000000000005</v>
      </c>
      <c r="E233">
        <v>83.14370000000001</v>
      </c>
      <c r="F233" s="14">
        <v>38573</v>
      </c>
      <c r="G233">
        <v>11.5</v>
      </c>
      <c r="H233">
        <v>0</v>
      </c>
      <c r="I233">
        <v>-1.4845000000000006</v>
      </c>
      <c r="J233" s="14">
        <v>38604</v>
      </c>
      <c r="K233">
        <v>9.02</v>
      </c>
      <c r="L233">
        <v>0</v>
      </c>
      <c r="M233">
        <v>0.13174000000000063</v>
      </c>
      <c r="O233" t="str">
        <f t="shared" si="72"/>
        <v/>
      </c>
      <c r="P233" t="str">
        <f t="shared" si="63"/>
        <v/>
      </c>
      <c r="Q233" t="str">
        <f t="shared" si="64"/>
        <v/>
      </c>
      <c r="R233" t="str">
        <f t="shared" si="65"/>
        <v/>
      </c>
      <c r="S233" t="str">
        <f t="shared" si="66"/>
        <v/>
      </c>
      <c r="T233" t="str">
        <f t="shared" si="67"/>
        <v/>
      </c>
      <c r="U233" t="str">
        <f t="shared" si="68"/>
        <v/>
      </c>
      <c r="V233" t="str">
        <f t="shared" si="69"/>
        <v/>
      </c>
      <c r="W233" t="str">
        <f t="shared" si="70"/>
        <v/>
      </c>
      <c r="X233" t="str">
        <f t="shared" si="71"/>
        <v/>
      </c>
    </row>
    <row r="234" spans="1:24" x14ac:dyDescent="0.35">
      <c r="A234">
        <v>2005</v>
      </c>
      <c r="B234" s="14">
        <v>38543</v>
      </c>
      <c r="C234">
        <v>20.6</v>
      </c>
      <c r="D234">
        <v>0.43</v>
      </c>
      <c r="E234">
        <v>68.64670000000001</v>
      </c>
      <c r="F234" s="14">
        <v>38574</v>
      </c>
      <c r="G234">
        <v>10.7</v>
      </c>
      <c r="H234">
        <v>0</v>
      </c>
      <c r="I234">
        <v>-2.6341000000000019</v>
      </c>
      <c r="J234" s="14">
        <v>38605</v>
      </c>
      <c r="K234">
        <v>7.73</v>
      </c>
      <c r="L234">
        <v>0</v>
      </c>
      <c r="M234">
        <v>-1.7219899999999999</v>
      </c>
      <c r="O234" t="str">
        <f t="shared" si="72"/>
        <v/>
      </c>
      <c r="P234" t="str">
        <f t="shared" si="63"/>
        <v/>
      </c>
      <c r="Q234" t="str">
        <f t="shared" si="64"/>
        <v/>
      </c>
      <c r="R234" t="str">
        <f t="shared" si="65"/>
        <v/>
      </c>
      <c r="S234" t="str">
        <f t="shared" si="66"/>
        <v/>
      </c>
      <c r="T234" t="str">
        <f t="shared" si="67"/>
        <v/>
      </c>
      <c r="U234" t="str">
        <f t="shared" si="68"/>
        <v/>
      </c>
      <c r="V234" t="str">
        <f t="shared" si="69"/>
        <v/>
      </c>
      <c r="W234" t="str">
        <f t="shared" si="70"/>
        <v/>
      </c>
      <c r="X234" t="str">
        <f t="shared" si="71"/>
        <v/>
      </c>
    </row>
    <row r="235" spans="1:24" x14ac:dyDescent="0.35">
      <c r="A235">
        <v>2005</v>
      </c>
      <c r="B235" s="14">
        <v>38544</v>
      </c>
      <c r="C235">
        <v>19.399999999999999</v>
      </c>
      <c r="D235">
        <v>0.03</v>
      </c>
      <c r="E235">
        <v>11.262300000000002</v>
      </c>
      <c r="F235" s="14">
        <v>38575</v>
      </c>
      <c r="G235">
        <v>10.199999999999999</v>
      </c>
      <c r="H235">
        <v>0</v>
      </c>
      <c r="I235">
        <v>-3.3526000000000025</v>
      </c>
      <c r="J235" s="14">
        <v>38606</v>
      </c>
      <c r="K235">
        <v>6.11</v>
      </c>
      <c r="L235">
        <v>0</v>
      </c>
      <c r="M235">
        <v>-4.0499299999999998</v>
      </c>
      <c r="O235" t="str">
        <f t="shared" si="72"/>
        <v/>
      </c>
      <c r="P235" t="str">
        <f t="shared" si="63"/>
        <v/>
      </c>
      <c r="Q235" t="str">
        <f t="shared" si="64"/>
        <v/>
      </c>
      <c r="R235" t="str">
        <f t="shared" si="65"/>
        <v/>
      </c>
      <c r="S235" t="str">
        <f t="shared" si="66"/>
        <v/>
      </c>
      <c r="T235" t="str">
        <f t="shared" si="67"/>
        <v/>
      </c>
      <c r="U235" t="str">
        <f t="shared" si="68"/>
        <v/>
      </c>
      <c r="V235" t="str">
        <f t="shared" si="69"/>
        <v/>
      </c>
      <c r="W235" t="str">
        <f t="shared" si="70"/>
        <v/>
      </c>
      <c r="X235" t="str">
        <f t="shared" si="71"/>
        <v/>
      </c>
    </row>
    <row r="236" spans="1:24" x14ac:dyDescent="0.35">
      <c r="A236">
        <v>2005</v>
      </c>
      <c r="B236" s="14">
        <v>38545</v>
      </c>
      <c r="C236">
        <v>17.7</v>
      </c>
      <c r="D236">
        <v>0.18</v>
      </c>
      <c r="E236">
        <v>29.691899999999997</v>
      </c>
      <c r="F236" s="14">
        <v>38576</v>
      </c>
      <c r="G236">
        <v>9.5</v>
      </c>
      <c r="H236">
        <v>0</v>
      </c>
      <c r="I236">
        <v>-4.3585000000000012</v>
      </c>
      <c r="J236" s="14">
        <v>38607</v>
      </c>
      <c r="K236">
        <v>5.31</v>
      </c>
      <c r="L236">
        <v>0</v>
      </c>
      <c r="M236">
        <v>-5.1995300000000002</v>
      </c>
      <c r="O236" t="str">
        <f t="shared" si="72"/>
        <v/>
      </c>
      <c r="P236" t="str">
        <f t="shared" si="63"/>
        <v/>
      </c>
      <c r="Q236" t="str">
        <f t="shared" si="64"/>
        <v/>
      </c>
      <c r="R236" t="str">
        <f t="shared" si="65"/>
        <v/>
      </c>
      <c r="S236" t="str">
        <f t="shared" si="66"/>
        <v/>
      </c>
      <c r="T236" t="str">
        <f t="shared" si="67"/>
        <v/>
      </c>
      <c r="U236" t="str">
        <f t="shared" si="68"/>
        <v/>
      </c>
      <c r="V236" t="str">
        <f t="shared" si="69"/>
        <v/>
      </c>
      <c r="W236" t="str">
        <f t="shared" si="70"/>
        <v/>
      </c>
      <c r="X236" t="str">
        <f t="shared" si="71"/>
        <v/>
      </c>
    </row>
    <row r="237" spans="1:24" x14ac:dyDescent="0.35">
      <c r="A237">
        <v>2005</v>
      </c>
      <c r="B237" s="14">
        <v>38546</v>
      </c>
      <c r="C237">
        <v>16.3</v>
      </c>
      <c r="D237">
        <v>0</v>
      </c>
      <c r="E237">
        <v>2.6331000000000024</v>
      </c>
      <c r="F237" s="14">
        <v>38577</v>
      </c>
      <c r="G237">
        <v>9.5399999999999991</v>
      </c>
      <c r="H237">
        <v>0.18</v>
      </c>
      <c r="I237">
        <v>20.745979999999996</v>
      </c>
      <c r="J237" s="14">
        <v>38608</v>
      </c>
      <c r="K237">
        <v>5.13</v>
      </c>
      <c r="L237">
        <v>0</v>
      </c>
      <c r="M237">
        <v>-5.4581900000000001</v>
      </c>
      <c r="O237" t="str">
        <f t="shared" si="72"/>
        <v/>
      </c>
      <c r="P237" t="str">
        <f t="shared" si="63"/>
        <v/>
      </c>
      <c r="Q237" t="str">
        <f t="shared" si="64"/>
        <v/>
      </c>
      <c r="R237" t="str">
        <f t="shared" si="65"/>
        <v/>
      </c>
      <c r="S237" t="str">
        <f t="shared" si="66"/>
        <v/>
      </c>
      <c r="T237" t="str">
        <f t="shared" si="67"/>
        <v/>
      </c>
      <c r="U237" t="str">
        <f t="shared" si="68"/>
        <v/>
      </c>
      <c r="V237" t="str">
        <f t="shared" si="69"/>
        <v/>
      </c>
      <c r="W237" t="str">
        <f t="shared" si="70"/>
        <v/>
      </c>
      <c r="X237" t="str">
        <f t="shared" si="71"/>
        <v/>
      </c>
    </row>
    <row r="238" spans="1:24" x14ac:dyDescent="0.35">
      <c r="A238">
        <v>2005</v>
      </c>
      <c r="B238" s="14">
        <v>38547</v>
      </c>
      <c r="C238">
        <v>15.5</v>
      </c>
      <c r="D238">
        <v>0</v>
      </c>
      <c r="E238">
        <v>1.4835000000000029</v>
      </c>
      <c r="F238" s="14">
        <v>38578</v>
      </c>
      <c r="G238">
        <v>9.41</v>
      </c>
      <c r="H238">
        <v>0</v>
      </c>
      <c r="I238">
        <v>-4.4878300000000007</v>
      </c>
      <c r="J238" s="14">
        <v>38609</v>
      </c>
      <c r="K238">
        <v>4.8899999999999997</v>
      </c>
      <c r="L238">
        <v>0</v>
      </c>
      <c r="M238">
        <v>-5.80307</v>
      </c>
      <c r="O238" t="str">
        <f t="shared" si="72"/>
        <v/>
      </c>
      <c r="P238" t="str">
        <f t="shared" si="63"/>
        <v/>
      </c>
      <c r="Q238" t="str">
        <f t="shared" si="64"/>
        <v/>
      </c>
      <c r="R238" t="str">
        <f t="shared" si="65"/>
        <v/>
      </c>
      <c r="S238" t="str">
        <f t="shared" si="66"/>
        <v/>
      </c>
      <c r="T238" t="str">
        <f t="shared" si="67"/>
        <v/>
      </c>
      <c r="U238" t="str">
        <f t="shared" si="68"/>
        <v/>
      </c>
      <c r="V238" t="str">
        <f t="shared" si="69"/>
        <v/>
      </c>
      <c r="W238" t="str">
        <f t="shared" si="70"/>
        <v/>
      </c>
      <c r="X238" t="str">
        <f t="shared" si="71"/>
        <v/>
      </c>
    </row>
    <row r="239" spans="1:24" x14ac:dyDescent="0.35">
      <c r="A239">
        <v>2005</v>
      </c>
      <c r="B239" s="14">
        <v>38548</v>
      </c>
      <c r="C239">
        <v>16.5</v>
      </c>
      <c r="D239">
        <v>0.28999999999999998</v>
      </c>
      <c r="E239">
        <v>43.274000000000001</v>
      </c>
      <c r="F239" s="14">
        <v>38579</v>
      </c>
      <c r="G239">
        <v>10.1</v>
      </c>
      <c r="H239">
        <v>0.76</v>
      </c>
      <c r="I239">
        <v>102.25770000000001</v>
      </c>
      <c r="J239" s="14">
        <v>38610</v>
      </c>
      <c r="K239">
        <v>7.19</v>
      </c>
      <c r="L239">
        <v>0.63</v>
      </c>
      <c r="M239">
        <v>85.166530000000009</v>
      </c>
      <c r="O239" t="str">
        <f t="shared" si="72"/>
        <v/>
      </c>
      <c r="P239" t="str">
        <f t="shared" si="63"/>
        <v/>
      </c>
      <c r="Q239" t="str">
        <f t="shared" si="64"/>
        <v/>
      </c>
      <c r="R239" t="str">
        <f t="shared" si="65"/>
        <v/>
      </c>
      <c r="S239" t="str">
        <f t="shared" si="66"/>
        <v/>
      </c>
      <c r="T239" t="str">
        <f t="shared" si="67"/>
        <v/>
      </c>
      <c r="U239" t="str">
        <f t="shared" si="68"/>
        <v/>
      </c>
      <c r="V239" t="str">
        <f t="shared" si="69"/>
        <v/>
      </c>
      <c r="W239" t="str">
        <f t="shared" si="70"/>
        <v/>
      </c>
      <c r="X239" t="str">
        <f t="shared" si="71"/>
        <v/>
      </c>
    </row>
    <row r="240" spans="1:24" x14ac:dyDescent="0.35">
      <c r="A240">
        <v>2005</v>
      </c>
      <c r="B240" s="14">
        <v>38549</v>
      </c>
      <c r="C240">
        <v>15.4</v>
      </c>
      <c r="D240">
        <v>0</v>
      </c>
      <c r="E240">
        <v>1.3398000000000039</v>
      </c>
      <c r="F240" s="14">
        <v>38580</v>
      </c>
      <c r="G240">
        <v>8.6999999999999993</v>
      </c>
      <c r="H240">
        <v>0</v>
      </c>
      <c r="I240">
        <v>-5.5081000000000024</v>
      </c>
      <c r="J240" s="14">
        <v>38611</v>
      </c>
      <c r="K240">
        <v>8.27</v>
      </c>
      <c r="L240">
        <v>0.37</v>
      </c>
      <c r="M240">
        <v>50.539490000000001</v>
      </c>
      <c r="O240" t="str">
        <f t="shared" si="72"/>
        <v/>
      </c>
      <c r="P240" t="str">
        <f t="shared" si="63"/>
        <v/>
      </c>
      <c r="Q240" t="str">
        <f t="shared" si="64"/>
        <v/>
      </c>
      <c r="R240" t="str">
        <f t="shared" si="65"/>
        <v/>
      </c>
      <c r="S240" t="str">
        <f t="shared" si="66"/>
        <v/>
      </c>
      <c r="T240" t="str">
        <f t="shared" si="67"/>
        <v/>
      </c>
      <c r="U240" t="str">
        <f t="shared" si="68"/>
        <v/>
      </c>
      <c r="V240" t="str">
        <f t="shared" si="69"/>
        <v/>
      </c>
      <c r="W240" t="str">
        <f t="shared" si="70"/>
        <v/>
      </c>
      <c r="X240" t="str">
        <f t="shared" si="71"/>
        <v/>
      </c>
    </row>
    <row r="241" spans="1:24" x14ac:dyDescent="0.35">
      <c r="A241">
        <v>2005</v>
      </c>
      <c r="B241" s="14">
        <v>38550</v>
      </c>
      <c r="C241">
        <v>14.6</v>
      </c>
      <c r="D241">
        <v>0</v>
      </c>
      <c r="E241">
        <v>0.19020000000000081</v>
      </c>
      <c r="F241" s="14">
        <v>38581</v>
      </c>
      <c r="G241">
        <v>7.62</v>
      </c>
      <c r="H241">
        <v>0</v>
      </c>
      <c r="I241">
        <v>-7.0600600000000018</v>
      </c>
      <c r="J241" s="14">
        <v>38612</v>
      </c>
      <c r="K241">
        <v>15.2</v>
      </c>
      <c r="L241">
        <v>0.14000000000000001</v>
      </c>
      <c r="M241">
        <v>28.493400000000001</v>
      </c>
      <c r="O241" t="str">
        <f t="shared" si="72"/>
        <v/>
      </c>
      <c r="P241" t="str">
        <f t="shared" si="63"/>
        <v/>
      </c>
      <c r="Q241" t="str">
        <f t="shared" si="64"/>
        <v/>
      </c>
      <c r="R241" t="str">
        <f t="shared" si="65"/>
        <v/>
      </c>
      <c r="S241" t="str">
        <f t="shared" si="66"/>
        <v/>
      </c>
      <c r="T241" t="str">
        <f t="shared" si="67"/>
        <v/>
      </c>
      <c r="U241" t="str">
        <f t="shared" si="68"/>
        <v/>
      </c>
      <c r="V241" t="str">
        <f t="shared" si="69"/>
        <v/>
      </c>
      <c r="W241" t="str">
        <f t="shared" si="70"/>
        <v/>
      </c>
      <c r="X241" t="str">
        <f t="shared" si="71"/>
        <v/>
      </c>
    </row>
    <row r="242" spans="1:24" x14ac:dyDescent="0.35">
      <c r="A242">
        <v>2005</v>
      </c>
      <c r="B242" s="14">
        <v>38551</v>
      </c>
      <c r="C242">
        <v>13.5</v>
      </c>
      <c r="D242">
        <v>0</v>
      </c>
      <c r="E242">
        <v>-1.3904999999999994</v>
      </c>
      <c r="F242" s="14">
        <v>38582</v>
      </c>
      <c r="G242">
        <v>6.81</v>
      </c>
      <c r="H242">
        <v>0</v>
      </c>
      <c r="I242">
        <v>-8.2240300000000026</v>
      </c>
      <c r="J242" s="14">
        <v>38613</v>
      </c>
      <c r="K242">
        <v>18</v>
      </c>
      <c r="L242">
        <v>0</v>
      </c>
      <c r="M242">
        <v>13.036</v>
      </c>
      <c r="O242" t="str">
        <f t="shared" si="72"/>
        <v/>
      </c>
      <c r="P242" t="str">
        <f t="shared" si="63"/>
        <v/>
      </c>
      <c r="Q242" t="str">
        <f t="shared" si="64"/>
        <v/>
      </c>
      <c r="R242" t="str">
        <f t="shared" si="65"/>
        <v/>
      </c>
      <c r="S242" t="str">
        <f t="shared" si="66"/>
        <v/>
      </c>
      <c r="T242" t="str">
        <f t="shared" si="67"/>
        <v/>
      </c>
      <c r="U242" t="str">
        <f t="shared" si="68"/>
        <v/>
      </c>
      <c r="V242" t="str">
        <f t="shared" si="69"/>
        <v/>
      </c>
      <c r="W242" t="str">
        <f t="shared" si="70"/>
        <v/>
      </c>
      <c r="X242" t="str">
        <f t="shared" si="71"/>
        <v/>
      </c>
    </row>
    <row r="243" spans="1:24" x14ac:dyDescent="0.35">
      <c r="A243">
        <v>2005</v>
      </c>
      <c r="B243" s="14">
        <v>38552</v>
      </c>
      <c r="C243">
        <v>13.6</v>
      </c>
      <c r="D243">
        <v>0</v>
      </c>
      <c r="E243">
        <v>-1.2468000000000004</v>
      </c>
      <c r="F243" s="14">
        <v>38583</v>
      </c>
      <c r="G243">
        <v>6.35</v>
      </c>
      <c r="H243">
        <v>0</v>
      </c>
      <c r="I243">
        <v>-8.8850500000000014</v>
      </c>
      <c r="J243" s="14">
        <v>38614</v>
      </c>
      <c r="K243">
        <v>16.7</v>
      </c>
      <c r="L243">
        <v>0</v>
      </c>
      <c r="M243">
        <v>11.167900000000001</v>
      </c>
      <c r="O243" t="str">
        <f t="shared" si="72"/>
        <v/>
      </c>
      <c r="P243" t="str">
        <f t="shared" si="63"/>
        <v/>
      </c>
      <c r="Q243" t="str">
        <f t="shared" si="64"/>
        <v/>
      </c>
      <c r="R243" t="str">
        <f t="shared" si="65"/>
        <v/>
      </c>
      <c r="S243" t="str">
        <f t="shared" si="66"/>
        <v/>
      </c>
      <c r="T243" t="str">
        <f t="shared" si="67"/>
        <v/>
      </c>
      <c r="U243" t="str">
        <f t="shared" si="68"/>
        <v/>
      </c>
      <c r="V243" t="str">
        <f t="shared" si="69"/>
        <v/>
      </c>
      <c r="W243" t="str">
        <f t="shared" si="70"/>
        <v/>
      </c>
      <c r="X243" t="str">
        <f t="shared" si="71"/>
        <v/>
      </c>
    </row>
    <row r="244" spans="1:24" x14ac:dyDescent="0.35">
      <c r="A244">
        <v>2005</v>
      </c>
      <c r="B244" s="14">
        <v>38553</v>
      </c>
      <c r="C244">
        <v>13.3</v>
      </c>
      <c r="D244">
        <v>0</v>
      </c>
      <c r="E244">
        <v>-1.6778999999999975</v>
      </c>
      <c r="F244" s="14">
        <v>38584</v>
      </c>
      <c r="G244">
        <v>5.79</v>
      </c>
      <c r="H244">
        <v>0</v>
      </c>
      <c r="I244">
        <v>-9.6897700000000011</v>
      </c>
      <c r="J244" s="14">
        <v>38615</v>
      </c>
      <c r="K244">
        <v>15.1</v>
      </c>
      <c r="L244">
        <v>0.06</v>
      </c>
      <c r="M244">
        <v>17.217700000000001</v>
      </c>
      <c r="O244" t="str">
        <f t="shared" si="72"/>
        <v/>
      </c>
      <c r="P244" t="str">
        <f t="shared" si="63"/>
        <v/>
      </c>
      <c r="Q244" t="str">
        <f t="shared" si="64"/>
        <v/>
      </c>
      <c r="R244" t="str">
        <f t="shared" si="65"/>
        <v/>
      </c>
      <c r="S244" t="str">
        <f t="shared" si="66"/>
        <v/>
      </c>
      <c r="T244" t="str">
        <f t="shared" si="67"/>
        <v/>
      </c>
      <c r="U244" t="str">
        <f t="shared" si="68"/>
        <v/>
      </c>
      <c r="V244" t="str">
        <f t="shared" si="69"/>
        <v/>
      </c>
      <c r="W244" t="str">
        <f t="shared" si="70"/>
        <v/>
      </c>
      <c r="X244" t="str">
        <f t="shared" si="71"/>
        <v/>
      </c>
    </row>
    <row r="245" spans="1:24" x14ac:dyDescent="0.35">
      <c r="A245">
        <v>2005</v>
      </c>
      <c r="B245" s="14">
        <v>38554</v>
      </c>
      <c r="C245">
        <v>12.7</v>
      </c>
      <c r="D245">
        <v>0</v>
      </c>
      <c r="E245">
        <v>-2.5400999999999989</v>
      </c>
      <c r="F245" s="14">
        <v>38585</v>
      </c>
      <c r="G245">
        <v>6.13</v>
      </c>
      <c r="H245">
        <v>0.14000000000000001</v>
      </c>
      <c r="I245">
        <v>10.279809999999999</v>
      </c>
      <c r="J245" s="14">
        <v>38616</v>
      </c>
      <c r="K245">
        <v>17</v>
      </c>
      <c r="L245">
        <v>0</v>
      </c>
      <c r="M245">
        <v>11.599000000000002</v>
      </c>
      <c r="O245" t="str">
        <f t="shared" si="72"/>
        <v/>
      </c>
      <c r="P245" t="str">
        <f t="shared" si="63"/>
        <v/>
      </c>
      <c r="Q245" t="str">
        <f t="shared" si="64"/>
        <v/>
      </c>
      <c r="R245" t="str">
        <f t="shared" si="65"/>
        <v/>
      </c>
      <c r="S245" t="str">
        <f t="shared" si="66"/>
        <v/>
      </c>
      <c r="T245" t="str">
        <f t="shared" si="67"/>
        <v/>
      </c>
      <c r="U245" t="str">
        <f t="shared" si="68"/>
        <v/>
      </c>
      <c r="V245" t="str">
        <f t="shared" si="69"/>
        <v/>
      </c>
      <c r="W245" t="str">
        <f t="shared" si="70"/>
        <v/>
      </c>
      <c r="X245" t="str">
        <f t="shared" si="71"/>
        <v/>
      </c>
    </row>
    <row r="246" spans="1:24" x14ac:dyDescent="0.35">
      <c r="A246">
        <v>2005</v>
      </c>
      <c r="B246" s="14">
        <v>38555</v>
      </c>
      <c r="C246">
        <v>11.9</v>
      </c>
      <c r="D246">
        <v>0</v>
      </c>
      <c r="E246">
        <v>-3.6896999999999984</v>
      </c>
      <c r="F246" s="14">
        <v>38586</v>
      </c>
      <c r="G246">
        <v>6.09</v>
      </c>
      <c r="H246">
        <v>0</v>
      </c>
      <c r="I246">
        <v>-9.2586700000000022</v>
      </c>
      <c r="J246" s="14">
        <v>38617</v>
      </c>
      <c r="K246">
        <v>14.2</v>
      </c>
      <c r="L246">
        <v>0.09</v>
      </c>
      <c r="M246">
        <v>20.0989</v>
      </c>
      <c r="O246" t="str">
        <f t="shared" si="72"/>
        <v/>
      </c>
      <c r="P246" t="str">
        <f t="shared" si="63"/>
        <v/>
      </c>
      <c r="Q246" t="str">
        <f t="shared" si="64"/>
        <v/>
      </c>
      <c r="R246" t="str">
        <f t="shared" si="65"/>
        <v/>
      </c>
      <c r="S246" t="str">
        <f t="shared" si="66"/>
        <v/>
      </c>
      <c r="T246" t="str">
        <f t="shared" si="67"/>
        <v/>
      </c>
      <c r="U246" t="str">
        <f t="shared" si="68"/>
        <v/>
      </c>
      <c r="V246" t="str">
        <f t="shared" si="69"/>
        <v/>
      </c>
      <c r="W246" t="str">
        <f t="shared" si="70"/>
        <v/>
      </c>
      <c r="X246" t="str">
        <f t="shared" si="71"/>
        <v/>
      </c>
    </row>
    <row r="247" spans="1:24" x14ac:dyDescent="0.35">
      <c r="A247">
        <v>2005</v>
      </c>
      <c r="B247" s="14">
        <v>38556</v>
      </c>
      <c r="C247">
        <v>11.3</v>
      </c>
      <c r="D247">
        <v>0.08</v>
      </c>
      <c r="E247">
        <v>6.5801000000000034</v>
      </c>
      <c r="F247" s="14">
        <v>38587</v>
      </c>
      <c r="G247">
        <v>5.71</v>
      </c>
      <c r="H247">
        <v>0.03</v>
      </c>
      <c r="I247">
        <v>-5.630230000000001</v>
      </c>
      <c r="J247" s="14">
        <v>38618</v>
      </c>
      <c r="K247">
        <v>11.7</v>
      </c>
      <c r="L247">
        <v>0</v>
      </c>
      <c r="M247">
        <v>3.982899999999999</v>
      </c>
      <c r="O247" t="str">
        <f t="shared" si="72"/>
        <v/>
      </c>
      <c r="P247" t="str">
        <f t="shared" si="63"/>
        <v/>
      </c>
      <c r="Q247" t="str">
        <f t="shared" si="64"/>
        <v/>
      </c>
      <c r="R247" t="str">
        <f t="shared" si="65"/>
        <v/>
      </c>
      <c r="S247" t="str">
        <f t="shared" si="66"/>
        <v/>
      </c>
      <c r="T247" t="str">
        <f t="shared" si="67"/>
        <v/>
      </c>
      <c r="U247" t="str">
        <f t="shared" si="68"/>
        <v/>
      </c>
      <c r="V247" t="str">
        <f t="shared" si="69"/>
        <v/>
      </c>
      <c r="W247" t="str">
        <f t="shared" si="70"/>
        <v/>
      </c>
      <c r="X247" t="str">
        <f t="shared" si="71"/>
        <v/>
      </c>
    </row>
    <row r="248" spans="1:24" x14ac:dyDescent="0.35">
      <c r="A248">
        <v>2005</v>
      </c>
      <c r="B248" s="14">
        <v>38557</v>
      </c>
      <c r="C248">
        <v>10.6</v>
      </c>
      <c r="D248">
        <v>0</v>
      </c>
      <c r="E248">
        <v>-5.5577999999999985</v>
      </c>
      <c r="F248" s="14">
        <v>38588</v>
      </c>
      <c r="G248">
        <v>5.72</v>
      </c>
      <c r="H248">
        <v>0</v>
      </c>
      <c r="I248">
        <v>-9.7903600000000015</v>
      </c>
      <c r="J248" s="14">
        <v>38619</v>
      </c>
      <c r="K248">
        <v>10.5</v>
      </c>
      <c r="L248">
        <v>0</v>
      </c>
      <c r="M248">
        <v>2.2584999999999997</v>
      </c>
      <c r="O248" t="str">
        <f t="shared" si="72"/>
        <v/>
      </c>
      <c r="P248" t="str">
        <f t="shared" si="63"/>
        <v/>
      </c>
      <c r="Q248" t="str">
        <f t="shared" si="64"/>
        <v/>
      </c>
      <c r="R248" t="str">
        <f t="shared" si="65"/>
        <v/>
      </c>
      <c r="S248" t="str">
        <f t="shared" si="66"/>
        <v/>
      </c>
      <c r="T248" t="str">
        <f t="shared" si="67"/>
        <v/>
      </c>
      <c r="U248" t="str">
        <f t="shared" si="68"/>
        <v/>
      </c>
      <c r="V248" t="str">
        <f t="shared" si="69"/>
        <v/>
      </c>
      <c r="W248" t="str">
        <f t="shared" si="70"/>
        <v/>
      </c>
      <c r="X248" t="str">
        <f t="shared" si="71"/>
        <v/>
      </c>
    </row>
    <row r="249" spans="1:24" x14ac:dyDescent="0.35">
      <c r="A249">
        <v>2005</v>
      </c>
      <c r="B249" s="14">
        <v>38558</v>
      </c>
      <c r="C249">
        <v>10.9</v>
      </c>
      <c r="D249">
        <v>0</v>
      </c>
      <c r="E249">
        <v>-5.1266999999999978</v>
      </c>
      <c r="F249" s="14">
        <v>38589</v>
      </c>
      <c r="G249">
        <v>5.74</v>
      </c>
      <c r="H249">
        <v>0</v>
      </c>
      <c r="I249">
        <v>-9.7616200000000006</v>
      </c>
      <c r="J249" s="14">
        <v>38620</v>
      </c>
      <c r="K249">
        <v>8.1300000000000008</v>
      </c>
      <c r="L249">
        <v>0</v>
      </c>
      <c r="M249">
        <v>-1.1471899999999984</v>
      </c>
      <c r="O249" t="str">
        <f t="shared" si="72"/>
        <v/>
      </c>
      <c r="P249" t="str">
        <f t="shared" si="63"/>
        <v/>
      </c>
      <c r="Q249" t="str">
        <f t="shared" si="64"/>
        <v/>
      </c>
      <c r="R249" t="str">
        <f t="shared" si="65"/>
        <v/>
      </c>
      <c r="S249" t="str">
        <f t="shared" si="66"/>
        <v/>
      </c>
      <c r="T249" t="str">
        <f t="shared" si="67"/>
        <v/>
      </c>
      <c r="U249" t="str">
        <f t="shared" si="68"/>
        <v/>
      </c>
      <c r="V249" t="str">
        <f t="shared" si="69"/>
        <v/>
      </c>
      <c r="W249" t="str">
        <f t="shared" si="70"/>
        <v/>
      </c>
      <c r="X249" t="str">
        <f t="shared" si="71"/>
        <v/>
      </c>
    </row>
    <row r="250" spans="1:24" x14ac:dyDescent="0.35">
      <c r="A250">
        <v>2005</v>
      </c>
      <c r="B250" s="14">
        <v>38559</v>
      </c>
      <c r="C250">
        <v>10.9</v>
      </c>
      <c r="D250">
        <v>0.43</v>
      </c>
      <c r="E250">
        <v>54.707799999999999</v>
      </c>
      <c r="F250" s="14">
        <v>38590</v>
      </c>
      <c r="G250">
        <v>5.37</v>
      </c>
      <c r="H250">
        <v>0</v>
      </c>
      <c r="I250">
        <v>-10.293310000000002</v>
      </c>
      <c r="J250" s="14">
        <v>38621</v>
      </c>
      <c r="K250">
        <v>6.7</v>
      </c>
      <c r="L250">
        <v>0.18</v>
      </c>
      <c r="M250">
        <v>21.844899999999996</v>
      </c>
      <c r="O250" t="str">
        <f t="shared" si="72"/>
        <v/>
      </c>
      <c r="P250" t="str">
        <f t="shared" si="63"/>
        <v/>
      </c>
      <c r="Q250" t="str">
        <f t="shared" si="64"/>
        <v/>
      </c>
      <c r="R250" t="str">
        <f t="shared" si="65"/>
        <v/>
      </c>
      <c r="S250" t="str">
        <f t="shared" si="66"/>
        <v/>
      </c>
      <c r="T250" t="str">
        <f t="shared" si="67"/>
        <v/>
      </c>
      <c r="U250" t="str">
        <f t="shared" si="68"/>
        <v/>
      </c>
      <c r="V250" t="str">
        <f t="shared" si="69"/>
        <v/>
      </c>
      <c r="W250" t="str">
        <f t="shared" si="70"/>
        <v/>
      </c>
      <c r="X250" t="str">
        <f t="shared" si="71"/>
        <v/>
      </c>
    </row>
    <row r="251" spans="1:24" x14ac:dyDescent="0.35">
      <c r="A251">
        <v>2005</v>
      </c>
      <c r="B251" s="14">
        <v>38560</v>
      </c>
      <c r="C251">
        <v>10.9</v>
      </c>
      <c r="D251">
        <v>0</v>
      </c>
      <c r="E251">
        <v>-5.1266999999999978</v>
      </c>
      <c r="F251" s="14">
        <v>38591</v>
      </c>
      <c r="G251">
        <v>4.99</v>
      </c>
      <c r="H251">
        <v>0</v>
      </c>
      <c r="I251">
        <v>-10.839370000000001</v>
      </c>
      <c r="J251" s="14">
        <v>38622</v>
      </c>
      <c r="K251">
        <v>10.199999999999999</v>
      </c>
      <c r="L251">
        <v>0.38</v>
      </c>
      <c r="M251">
        <v>54.704400000000007</v>
      </c>
      <c r="O251" t="str">
        <f t="shared" si="72"/>
        <v/>
      </c>
      <c r="P251" t="str">
        <f t="shared" si="63"/>
        <v/>
      </c>
      <c r="Q251" t="str">
        <f t="shared" si="64"/>
        <v/>
      </c>
      <c r="R251" t="str">
        <f t="shared" si="65"/>
        <v/>
      </c>
      <c r="S251" t="str">
        <f t="shared" si="66"/>
        <v/>
      </c>
      <c r="T251" t="str">
        <f t="shared" si="67"/>
        <v/>
      </c>
      <c r="U251" t="str">
        <f t="shared" si="68"/>
        <v/>
      </c>
      <c r="V251" t="str">
        <f t="shared" si="69"/>
        <v/>
      </c>
      <c r="W251" t="str">
        <f t="shared" si="70"/>
        <v/>
      </c>
      <c r="X251" t="str">
        <f t="shared" si="71"/>
        <v/>
      </c>
    </row>
    <row r="252" spans="1:24" x14ac:dyDescent="0.35">
      <c r="A252">
        <v>2005</v>
      </c>
      <c r="B252" s="14">
        <v>38561</v>
      </c>
      <c r="C252">
        <v>15.6</v>
      </c>
      <c r="D252">
        <v>0.67</v>
      </c>
      <c r="E252">
        <v>94.857700000000008</v>
      </c>
      <c r="F252" s="14">
        <v>38592</v>
      </c>
      <c r="G252">
        <v>4.79</v>
      </c>
      <c r="H252">
        <v>0</v>
      </c>
      <c r="I252">
        <v>-11.12677</v>
      </c>
      <c r="J252" s="14">
        <v>38623</v>
      </c>
      <c r="K252">
        <v>8.58</v>
      </c>
      <c r="L252">
        <v>0</v>
      </c>
      <c r="M252">
        <v>-0.5005399999999991</v>
      </c>
      <c r="O252" t="str">
        <f t="shared" si="72"/>
        <v/>
      </c>
      <c r="P252" t="str">
        <f t="shared" si="63"/>
        <v/>
      </c>
      <c r="Q252" t="str">
        <f t="shared" si="64"/>
        <v/>
      </c>
      <c r="R252" t="str">
        <f t="shared" si="65"/>
        <v/>
      </c>
      <c r="S252" t="str">
        <f t="shared" si="66"/>
        <v/>
      </c>
      <c r="T252" t="str">
        <f t="shared" si="67"/>
        <v/>
      </c>
      <c r="U252" t="str">
        <f t="shared" si="68"/>
        <v/>
      </c>
      <c r="V252" t="str">
        <f t="shared" si="69"/>
        <v/>
      </c>
      <c r="W252" t="str">
        <f t="shared" si="70"/>
        <v/>
      </c>
      <c r="X252" t="str">
        <f t="shared" si="71"/>
        <v/>
      </c>
    </row>
    <row r="253" spans="1:24" x14ac:dyDescent="0.35">
      <c r="A253">
        <v>2005</v>
      </c>
      <c r="B253" s="14">
        <v>38562</v>
      </c>
      <c r="C253">
        <v>13</v>
      </c>
      <c r="D253">
        <v>0</v>
      </c>
      <c r="E253">
        <v>-2.1089999999999982</v>
      </c>
      <c r="F253" s="14">
        <v>38593</v>
      </c>
      <c r="G253">
        <v>5.92</v>
      </c>
      <c r="H253">
        <v>7.0000000000000007E-2</v>
      </c>
      <c r="I253">
        <v>0.2375399999999992</v>
      </c>
      <c r="J253" s="14">
        <v>38624</v>
      </c>
      <c r="K253">
        <v>8.5299999999999994</v>
      </c>
      <c r="L253">
        <v>0.71</v>
      </c>
      <c r="M253">
        <v>98.224109999999996</v>
      </c>
      <c r="O253" t="str">
        <f t="shared" si="72"/>
        <v/>
      </c>
      <c r="P253" t="str">
        <f t="shared" si="63"/>
        <v/>
      </c>
      <c r="Q253" t="str">
        <f t="shared" si="64"/>
        <v/>
      </c>
      <c r="R253" t="str">
        <f t="shared" si="65"/>
        <v/>
      </c>
      <c r="S253" t="str">
        <f t="shared" si="66"/>
        <v/>
      </c>
      <c r="T253" t="str">
        <f t="shared" si="67"/>
        <v/>
      </c>
      <c r="U253" t="str">
        <f t="shared" si="68"/>
        <v/>
      </c>
      <c r="V253" t="str">
        <f t="shared" si="69"/>
        <v/>
      </c>
      <c r="W253" t="str">
        <f t="shared" si="70"/>
        <v/>
      </c>
      <c r="X253" t="str">
        <f t="shared" si="71"/>
        <v/>
      </c>
    </row>
    <row r="254" spans="1:24" x14ac:dyDescent="0.35">
      <c r="A254">
        <v>2005</v>
      </c>
      <c r="B254" s="14">
        <v>38563</v>
      </c>
      <c r="C254">
        <v>12</v>
      </c>
      <c r="D254">
        <v>0</v>
      </c>
      <c r="E254">
        <v>-3.5459999999999994</v>
      </c>
      <c r="F254" s="14">
        <v>38594</v>
      </c>
      <c r="G254">
        <v>11.8</v>
      </c>
      <c r="H254">
        <v>0.21</v>
      </c>
      <c r="I254">
        <v>28.168099999999995</v>
      </c>
      <c r="J254" s="14">
        <v>38625</v>
      </c>
      <c r="K254">
        <v>12</v>
      </c>
      <c r="L254">
        <v>0</v>
      </c>
      <c r="M254">
        <v>4.4139999999999997</v>
      </c>
      <c r="O254" t="str">
        <f t="shared" si="72"/>
        <v/>
      </c>
      <c r="P254" t="str">
        <f t="shared" si="63"/>
        <v/>
      </c>
      <c r="Q254" t="str">
        <f t="shared" si="64"/>
        <v/>
      </c>
      <c r="R254" t="str">
        <f t="shared" si="65"/>
        <v/>
      </c>
      <c r="S254" t="str">
        <f t="shared" si="66"/>
        <v/>
      </c>
      <c r="T254" t="str">
        <f t="shared" si="67"/>
        <v/>
      </c>
      <c r="U254" t="str">
        <f t="shared" si="68"/>
        <v/>
      </c>
      <c r="V254" t="str">
        <f t="shared" si="69"/>
        <v/>
      </c>
      <c r="W254" t="str">
        <f t="shared" si="70"/>
        <v/>
      </c>
      <c r="X254" t="str">
        <f t="shared" si="71"/>
        <v/>
      </c>
    </row>
    <row r="255" spans="1:24" x14ac:dyDescent="0.35">
      <c r="A255">
        <v>2005</v>
      </c>
      <c r="B255" s="14">
        <v>38564</v>
      </c>
      <c r="C255">
        <v>11.5</v>
      </c>
      <c r="D255">
        <v>0</v>
      </c>
      <c r="E255">
        <v>-4.2644999999999982</v>
      </c>
      <c r="F255" s="14">
        <v>38595</v>
      </c>
      <c r="G255">
        <v>15.2</v>
      </c>
      <c r="H255">
        <v>0.83</v>
      </c>
      <c r="I255">
        <v>119.32689999999999</v>
      </c>
      <c r="M255" t="s">
        <v>87</v>
      </c>
      <c r="O255" t="str">
        <f t="shared" si="72"/>
        <v/>
      </c>
      <c r="P255" t="str">
        <f t="shared" si="63"/>
        <v/>
      </c>
      <c r="Q255" t="str">
        <f t="shared" si="64"/>
        <v/>
      </c>
      <c r="R255" t="str">
        <f t="shared" si="65"/>
        <v/>
      </c>
      <c r="S255" t="str">
        <f t="shared" si="66"/>
        <v/>
      </c>
      <c r="T255" t="str">
        <f t="shared" si="67"/>
        <v/>
      </c>
      <c r="U255" t="str">
        <f t="shared" si="68"/>
        <v/>
      </c>
      <c r="V255" t="str">
        <f t="shared" si="69"/>
        <v/>
      </c>
      <c r="W255" t="str">
        <f t="shared" si="70"/>
        <v/>
      </c>
      <c r="X255" t="str">
        <f t="shared" si="71"/>
        <v/>
      </c>
    </row>
    <row r="256" spans="1:24" x14ac:dyDescent="0.35">
      <c r="A256">
        <v>2006</v>
      </c>
      <c r="B256" s="14">
        <v>38899</v>
      </c>
      <c r="C256">
        <v>48</v>
      </c>
      <c r="D256">
        <v>0</v>
      </c>
      <c r="E256">
        <v>48.186</v>
      </c>
      <c r="F256" s="14">
        <v>38930</v>
      </c>
      <c r="G256">
        <v>46.1</v>
      </c>
      <c r="H256">
        <v>0</v>
      </c>
      <c r="I256">
        <v>48.235699999999994</v>
      </c>
      <c r="J256" s="14">
        <v>38961</v>
      </c>
      <c r="K256">
        <v>7.49</v>
      </c>
      <c r="L256">
        <v>0</v>
      </c>
      <c r="M256">
        <v>-2.0668699999999998</v>
      </c>
      <c r="O256">
        <f t="shared" si="72"/>
        <v>2006</v>
      </c>
      <c r="P256">
        <f t="shared" si="63"/>
        <v>239.71299999999999</v>
      </c>
      <c r="Q256">
        <f t="shared" si="64"/>
        <v>76.199100000000016</v>
      </c>
      <c r="R256">
        <f t="shared" si="65"/>
        <v>113.39610000000002</v>
      </c>
      <c r="S256">
        <f t="shared" si="66"/>
        <v>767.50790000000018</v>
      </c>
      <c r="T256">
        <f t="shared" si="67"/>
        <v>759.97509999999988</v>
      </c>
      <c r="U256">
        <f t="shared" si="68"/>
        <v>182.12360000000001</v>
      </c>
      <c r="V256">
        <f t="shared" si="69"/>
        <v>33.111359999999991</v>
      </c>
      <c r="W256">
        <f t="shared" si="70"/>
        <v>160.61434000000003</v>
      </c>
      <c r="X256">
        <f t="shared" si="71"/>
        <v>12.123620000000001</v>
      </c>
    </row>
    <row r="257" spans="1:24" x14ac:dyDescent="0.35">
      <c r="A257">
        <v>2006</v>
      </c>
      <c r="B257" s="14">
        <v>38900</v>
      </c>
      <c r="C257">
        <v>43.4</v>
      </c>
      <c r="D257">
        <v>0.13</v>
      </c>
      <c r="E257">
        <v>59.665300000000002</v>
      </c>
      <c r="F257" s="14">
        <v>38931</v>
      </c>
      <c r="G257">
        <v>37.6</v>
      </c>
      <c r="H257">
        <v>0</v>
      </c>
      <c r="I257">
        <v>36.021200000000007</v>
      </c>
      <c r="J257" s="14">
        <v>38962</v>
      </c>
      <c r="K257">
        <v>6.89</v>
      </c>
      <c r="L257">
        <v>0</v>
      </c>
      <c r="M257">
        <v>-2.9290699999999994</v>
      </c>
      <c r="O257" t="str">
        <f t="shared" si="72"/>
        <v/>
      </c>
      <c r="P257" t="str">
        <f t="shared" si="63"/>
        <v/>
      </c>
      <c r="Q257" t="str">
        <f t="shared" si="64"/>
        <v/>
      </c>
      <c r="R257" t="str">
        <f t="shared" si="65"/>
        <v/>
      </c>
      <c r="S257" t="str">
        <f t="shared" si="66"/>
        <v/>
      </c>
      <c r="T257" t="str">
        <f t="shared" si="67"/>
        <v/>
      </c>
      <c r="U257" t="str">
        <f t="shared" si="68"/>
        <v/>
      </c>
      <c r="V257" t="str">
        <f t="shared" si="69"/>
        <v/>
      </c>
      <c r="W257" t="str">
        <f t="shared" si="70"/>
        <v/>
      </c>
      <c r="X257" t="str">
        <f t="shared" si="71"/>
        <v/>
      </c>
    </row>
    <row r="258" spans="1:24" x14ac:dyDescent="0.35">
      <c r="A258">
        <v>2006</v>
      </c>
      <c r="B258" s="14">
        <v>38901</v>
      </c>
      <c r="C258">
        <v>40.299999999999997</v>
      </c>
      <c r="D258">
        <v>0</v>
      </c>
      <c r="E258">
        <v>37.121099999999998</v>
      </c>
      <c r="F258" s="14">
        <v>38932</v>
      </c>
      <c r="G258">
        <v>46.8</v>
      </c>
      <c r="H258">
        <v>0.44</v>
      </c>
      <c r="I258">
        <v>110.4676</v>
      </c>
      <c r="J258" s="14">
        <v>38963</v>
      </c>
      <c r="K258">
        <v>6.67</v>
      </c>
      <c r="L258">
        <v>0</v>
      </c>
      <c r="M258">
        <v>-3.2452100000000002</v>
      </c>
      <c r="O258" t="str">
        <f t="shared" si="72"/>
        <v/>
      </c>
      <c r="P258" t="str">
        <f t="shared" si="63"/>
        <v/>
      </c>
      <c r="Q258" t="str">
        <f t="shared" si="64"/>
        <v/>
      </c>
      <c r="R258" t="str">
        <f t="shared" si="65"/>
        <v/>
      </c>
      <c r="S258" t="str">
        <f t="shared" si="66"/>
        <v/>
      </c>
      <c r="T258" t="str">
        <f t="shared" si="67"/>
        <v/>
      </c>
      <c r="U258" t="str">
        <f t="shared" si="68"/>
        <v/>
      </c>
      <c r="V258" t="str">
        <f t="shared" si="69"/>
        <v/>
      </c>
      <c r="W258" t="str">
        <f t="shared" si="70"/>
        <v/>
      </c>
      <c r="X258" t="str">
        <f t="shared" si="71"/>
        <v/>
      </c>
    </row>
    <row r="259" spans="1:24" x14ac:dyDescent="0.35">
      <c r="A259">
        <v>2006</v>
      </c>
      <c r="B259" s="14">
        <v>38902</v>
      </c>
      <c r="C259">
        <v>35.200000000000003</v>
      </c>
      <c r="D259">
        <v>0</v>
      </c>
      <c r="E259">
        <v>29.792400000000008</v>
      </c>
      <c r="F259" s="14">
        <v>38933</v>
      </c>
      <c r="G259">
        <v>40</v>
      </c>
      <c r="H259">
        <v>0.18</v>
      </c>
      <c r="I259">
        <v>64.516999999999996</v>
      </c>
      <c r="J259" s="14">
        <v>38964</v>
      </c>
      <c r="K259">
        <v>16.7</v>
      </c>
      <c r="L259">
        <v>0.8</v>
      </c>
      <c r="M259">
        <v>122.4879</v>
      </c>
      <c r="O259" t="str">
        <f t="shared" si="72"/>
        <v/>
      </c>
      <c r="P259" t="str">
        <f t="shared" si="63"/>
        <v/>
      </c>
      <c r="Q259" t="str">
        <f t="shared" si="64"/>
        <v/>
      </c>
      <c r="R259" t="str">
        <f t="shared" si="65"/>
        <v/>
      </c>
      <c r="S259" t="str">
        <f t="shared" si="66"/>
        <v/>
      </c>
      <c r="T259" t="str">
        <f t="shared" si="67"/>
        <v/>
      </c>
      <c r="U259" t="str">
        <f t="shared" si="68"/>
        <v/>
      </c>
      <c r="V259" t="str">
        <f t="shared" si="69"/>
        <v/>
      </c>
      <c r="W259" t="str">
        <f t="shared" si="70"/>
        <v/>
      </c>
      <c r="X259" t="str">
        <f t="shared" si="71"/>
        <v/>
      </c>
    </row>
    <row r="260" spans="1:24" x14ac:dyDescent="0.35">
      <c r="A260">
        <v>2006</v>
      </c>
      <c r="B260" s="14">
        <v>38903</v>
      </c>
      <c r="C260">
        <v>32.5</v>
      </c>
      <c r="D260">
        <v>0</v>
      </c>
      <c r="E260">
        <v>25.912500000000001</v>
      </c>
      <c r="F260" s="14">
        <v>38934</v>
      </c>
      <c r="G260">
        <v>36.200000000000003</v>
      </c>
      <c r="H260">
        <v>0</v>
      </c>
      <c r="I260">
        <v>34.009399999999999</v>
      </c>
      <c r="J260" s="14">
        <v>38965</v>
      </c>
      <c r="K260">
        <v>16.100000000000001</v>
      </c>
      <c r="L260">
        <v>0</v>
      </c>
      <c r="M260">
        <v>10.305700000000003</v>
      </c>
      <c r="O260" t="str">
        <f t="shared" si="72"/>
        <v/>
      </c>
      <c r="P260" t="str">
        <f t="shared" si="63"/>
        <v/>
      </c>
      <c r="Q260" t="str">
        <f t="shared" si="64"/>
        <v/>
      </c>
      <c r="R260" t="str">
        <f t="shared" si="65"/>
        <v/>
      </c>
      <c r="S260" t="str">
        <f t="shared" si="66"/>
        <v/>
      </c>
      <c r="T260" t="str">
        <f t="shared" si="67"/>
        <v/>
      </c>
      <c r="U260" t="str">
        <f t="shared" si="68"/>
        <v/>
      </c>
      <c r="V260" t="str">
        <f t="shared" si="69"/>
        <v/>
      </c>
      <c r="W260" t="str">
        <f t="shared" si="70"/>
        <v/>
      </c>
      <c r="X260" t="str">
        <f t="shared" si="71"/>
        <v/>
      </c>
    </row>
    <row r="261" spans="1:24" x14ac:dyDescent="0.35">
      <c r="A261">
        <v>2006</v>
      </c>
      <c r="B261" s="14">
        <v>38904</v>
      </c>
      <c r="C261">
        <v>29.2</v>
      </c>
      <c r="D261">
        <v>0</v>
      </c>
      <c r="E261">
        <v>21.170400000000001</v>
      </c>
      <c r="F261" s="14">
        <v>38935</v>
      </c>
      <c r="G261">
        <v>30.2</v>
      </c>
      <c r="H261">
        <v>0</v>
      </c>
      <c r="I261">
        <v>25.387399999999996</v>
      </c>
      <c r="J261" s="14">
        <v>38966</v>
      </c>
      <c r="K261">
        <v>13</v>
      </c>
      <c r="L261">
        <v>0.11</v>
      </c>
      <c r="M261">
        <v>21.157500000000002</v>
      </c>
      <c r="O261" t="str">
        <f t="shared" si="72"/>
        <v/>
      </c>
      <c r="P261" t="str">
        <f t="shared" si="63"/>
        <v/>
      </c>
      <c r="Q261" t="str">
        <f t="shared" si="64"/>
        <v/>
      </c>
      <c r="R261" t="str">
        <f t="shared" si="65"/>
        <v/>
      </c>
      <c r="S261" t="str">
        <f t="shared" si="66"/>
        <v/>
      </c>
      <c r="T261" t="str">
        <f t="shared" si="67"/>
        <v/>
      </c>
      <c r="U261" t="str">
        <f t="shared" si="68"/>
        <v/>
      </c>
      <c r="V261" t="str">
        <f t="shared" si="69"/>
        <v/>
      </c>
      <c r="W261" t="str">
        <f t="shared" si="70"/>
        <v/>
      </c>
      <c r="X261" t="str">
        <f t="shared" si="71"/>
        <v/>
      </c>
    </row>
    <row r="262" spans="1:24" x14ac:dyDescent="0.35">
      <c r="A262">
        <v>2006</v>
      </c>
      <c r="B262" s="14">
        <v>38905</v>
      </c>
      <c r="C262">
        <v>26.9</v>
      </c>
      <c r="D262">
        <v>0</v>
      </c>
      <c r="E262">
        <v>17.865299999999998</v>
      </c>
      <c r="F262" s="14">
        <v>38936</v>
      </c>
      <c r="G262">
        <v>25.3</v>
      </c>
      <c r="H262">
        <v>0</v>
      </c>
      <c r="I262">
        <v>18.346100000000003</v>
      </c>
      <c r="J262" s="14">
        <v>38967</v>
      </c>
      <c r="K262">
        <v>12.3</v>
      </c>
      <c r="L262">
        <v>0.02</v>
      </c>
      <c r="M262">
        <v>7.6280999999999999</v>
      </c>
      <c r="O262" t="str">
        <f t="shared" si="72"/>
        <v/>
      </c>
      <c r="P262" t="str">
        <f t="shared" ref="P262:P325" si="73">IF(AND($O262&lt;&gt;"",$E262&lt;&gt;""),SUM(E262:E268),"")</f>
        <v/>
      </c>
      <c r="Q262" t="str">
        <f t="shared" ref="Q262:Q325" si="74">IF(AND($O262&lt;&gt;"",$E269&lt;&gt;""),SUM(E269:E275),"")</f>
        <v/>
      </c>
      <c r="R262" t="str">
        <f t="shared" ref="R262:R325" si="75">IF(AND($O262&lt;&gt;"",$E276&lt;&gt;""),SUM(E276:E282),"")</f>
        <v/>
      </c>
      <c r="S262" t="str">
        <f t="shared" ref="S262:S325" si="76">IF(AND($O262&lt;&gt;"",$E283&lt;&gt;""),SUM(E283:E289),"")</f>
        <v/>
      </c>
      <c r="T262" t="str">
        <f t="shared" ref="T262:T325" si="77">IF(AND($O262&lt;&gt;"",$E290&lt;&gt;""),SUM(E290:E292)+SUM(I262:I265),"")</f>
        <v/>
      </c>
      <c r="U262" t="str">
        <f t="shared" ref="U262:U325" si="78">IF(AND($O262&lt;&gt;"",$I266&lt;&gt;""),SUM(I266:I272),"")</f>
        <v/>
      </c>
      <c r="V262" t="str">
        <f t="shared" ref="V262:V325" si="79">IF(AND($O262&lt;&gt;"",$I273&lt;&gt;""),SUM(I273:I279),"")</f>
        <v/>
      </c>
      <c r="W262" t="str">
        <f t="shared" ref="W262:W325" si="80">IF(AND($O262&lt;&gt;"",$I280&lt;&gt;""),SUM(I280:I286),"")</f>
        <v/>
      </c>
      <c r="X262" t="str">
        <f t="shared" ref="X262:X325" si="81">IF(AND($O262&lt;&gt;"",$I287&lt;&gt;""),SUM(I287:I292)+M262,"")</f>
        <v/>
      </c>
    </row>
    <row r="263" spans="1:24" x14ac:dyDescent="0.35">
      <c r="A263">
        <v>2006</v>
      </c>
      <c r="B263" s="14">
        <v>38906</v>
      </c>
      <c r="C263">
        <v>23.9</v>
      </c>
      <c r="D263">
        <v>0</v>
      </c>
      <c r="E263">
        <v>13.554299999999998</v>
      </c>
      <c r="F263" s="14">
        <v>38937</v>
      </c>
      <c r="G263">
        <v>23.5</v>
      </c>
      <c r="H263">
        <v>0.04</v>
      </c>
      <c r="I263">
        <v>21.325499999999998</v>
      </c>
      <c r="J263" s="14">
        <v>38968</v>
      </c>
      <c r="K263">
        <v>11.6</v>
      </c>
      <c r="L263">
        <v>0</v>
      </c>
      <c r="M263">
        <v>3.8391999999999999</v>
      </c>
      <c r="O263" t="str">
        <f t="shared" si="72"/>
        <v/>
      </c>
      <c r="P263" t="str">
        <f t="shared" si="73"/>
        <v/>
      </c>
      <c r="Q263" t="str">
        <f t="shared" si="74"/>
        <v/>
      </c>
      <c r="R263" t="str">
        <f t="shared" si="75"/>
        <v/>
      </c>
      <c r="S263" t="str">
        <f t="shared" si="76"/>
        <v/>
      </c>
      <c r="T263" t="str">
        <f t="shared" si="77"/>
        <v/>
      </c>
      <c r="U263" t="str">
        <f t="shared" si="78"/>
        <v/>
      </c>
      <c r="V263" t="str">
        <f t="shared" si="79"/>
        <v/>
      </c>
      <c r="W263" t="str">
        <f t="shared" si="80"/>
        <v/>
      </c>
      <c r="X263" t="str">
        <f t="shared" si="81"/>
        <v/>
      </c>
    </row>
    <row r="264" spans="1:24" x14ac:dyDescent="0.35">
      <c r="A264">
        <v>2006</v>
      </c>
      <c r="B264" s="14">
        <v>38907</v>
      </c>
      <c r="C264">
        <v>21.5</v>
      </c>
      <c r="D264">
        <v>0</v>
      </c>
      <c r="E264">
        <v>10.105500000000003</v>
      </c>
      <c r="F264" s="14">
        <v>38938</v>
      </c>
      <c r="G264">
        <v>20.7</v>
      </c>
      <c r="H264">
        <v>0</v>
      </c>
      <c r="I264">
        <v>11.735899999999997</v>
      </c>
      <c r="J264" s="14">
        <v>38969</v>
      </c>
      <c r="K264">
        <v>14.2</v>
      </c>
      <c r="L264">
        <v>0</v>
      </c>
      <c r="M264">
        <v>7.5754000000000001</v>
      </c>
      <c r="O264" t="str">
        <f t="shared" si="72"/>
        <v/>
      </c>
      <c r="P264" t="str">
        <f t="shared" si="73"/>
        <v/>
      </c>
      <c r="Q264" t="str">
        <f t="shared" si="74"/>
        <v/>
      </c>
      <c r="R264" t="str">
        <f t="shared" si="75"/>
        <v/>
      </c>
      <c r="S264" t="str">
        <f t="shared" si="76"/>
        <v/>
      </c>
      <c r="T264" t="str">
        <f t="shared" si="77"/>
        <v/>
      </c>
      <c r="U264" t="str">
        <f t="shared" si="78"/>
        <v/>
      </c>
      <c r="V264" t="str">
        <f t="shared" si="79"/>
        <v/>
      </c>
      <c r="W264" t="str">
        <f t="shared" si="80"/>
        <v/>
      </c>
      <c r="X264" t="str">
        <f t="shared" si="81"/>
        <v/>
      </c>
    </row>
    <row r="265" spans="1:24" x14ac:dyDescent="0.35">
      <c r="A265">
        <v>2006</v>
      </c>
      <c r="B265" s="14">
        <v>38908</v>
      </c>
      <c r="C265">
        <v>19.5</v>
      </c>
      <c r="D265">
        <v>0</v>
      </c>
      <c r="E265">
        <v>7.2315000000000005</v>
      </c>
      <c r="F265" s="14">
        <v>38939</v>
      </c>
      <c r="G265">
        <v>18.8</v>
      </c>
      <c r="H265">
        <v>0</v>
      </c>
      <c r="I265">
        <v>9.0056000000000012</v>
      </c>
      <c r="J265" s="14">
        <v>38970</v>
      </c>
      <c r="K265">
        <v>43</v>
      </c>
      <c r="L265">
        <v>0.96</v>
      </c>
      <c r="M265">
        <v>182.54500000000002</v>
      </c>
      <c r="O265" t="str">
        <f t="shared" ref="O265:O328" si="82">IF(A265&lt;&gt;A264,A265,"")</f>
        <v/>
      </c>
      <c r="P265" t="str">
        <f t="shared" si="73"/>
        <v/>
      </c>
      <c r="Q265" t="str">
        <f t="shared" si="74"/>
        <v/>
      </c>
      <c r="R265" t="str">
        <f t="shared" si="75"/>
        <v/>
      </c>
      <c r="S265" t="str">
        <f t="shared" si="76"/>
        <v/>
      </c>
      <c r="T265" t="str">
        <f t="shared" si="77"/>
        <v/>
      </c>
      <c r="U265" t="str">
        <f t="shared" si="78"/>
        <v/>
      </c>
      <c r="V265" t="str">
        <f t="shared" si="79"/>
        <v/>
      </c>
      <c r="W265" t="str">
        <f t="shared" si="80"/>
        <v/>
      </c>
      <c r="X265" t="str">
        <f t="shared" si="81"/>
        <v/>
      </c>
    </row>
    <row r="266" spans="1:24" x14ac:dyDescent="0.35">
      <c r="A266">
        <v>2006</v>
      </c>
      <c r="B266" s="14">
        <v>38909</v>
      </c>
      <c r="C266">
        <v>19</v>
      </c>
      <c r="D266">
        <v>0</v>
      </c>
      <c r="E266">
        <v>6.5130000000000017</v>
      </c>
      <c r="F266" s="14">
        <v>38940</v>
      </c>
      <c r="G266">
        <v>19.100000000000001</v>
      </c>
      <c r="H266">
        <v>0.38</v>
      </c>
      <c r="I266">
        <v>62.313700000000011</v>
      </c>
      <c r="J266" s="14">
        <v>38971</v>
      </c>
      <c r="K266">
        <v>35.9</v>
      </c>
      <c r="L266">
        <v>0</v>
      </c>
      <c r="M266">
        <v>38.758299999999998</v>
      </c>
      <c r="O266" t="str">
        <f t="shared" si="82"/>
        <v/>
      </c>
      <c r="P266" t="str">
        <f t="shared" si="73"/>
        <v/>
      </c>
      <c r="Q266" t="str">
        <f t="shared" si="74"/>
        <v/>
      </c>
      <c r="R266" t="str">
        <f t="shared" si="75"/>
        <v/>
      </c>
      <c r="S266" t="str">
        <f t="shared" si="76"/>
        <v/>
      </c>
      <c r="T266" t="str">
        <f t="shared" si="77"/>
        <v/>
      </c>
      <c r="U266" t="str">
        <f t="shared" si="78"/>
        <v/>
      </c>
      <c r="V266" t="str">
        <f t="shared" si="79"/>
        <v/>
      </c>
      <c r="W266" t="str">
        <f t="shared" si="80"/>
        <v/>
      </c>
      <c r="X266" t="str">
        <f t="shared" si="81"/>
        <v/>
      </c>
    </row>
    <row r="267" spans="1:24" x14ac:dyDescent="0.35">
      <c r="A267">
        <v>2006</v>
      </c>
      <c r="B267" s="14">
        <v>38910</v>
      </c>
      <c r="C267">
        <v>19.399999999999999</v>
      </c>
      <c r="D267">
        <v>0</v>
      </c>
      <c r="E267">
        <v>7.0878000000000014</v>
      </c>
      <c r="F267" s="14">
        <v>38941</v>
      </c>
      <c r="G267">
        <v>17.399999999999999</v>
      </c>
      <c r="H267">
        <v>0</v>
      </c>
      <c r="I267">
        <v>6.9937999999999967</v>
      </c>
      <c r="J267" s="14">
        <v>38972</v>
      </c>
      <c r="K267">
        <v>29.4</v>
      </c>
      <c r="L267">
        <v>0</v>
      </c>
      <c r="M267">
        <v>29.4178</v>
      </c>
      <c r="O267" t="str">
        <f t="shared" si="82"/>
        <v/>
      </c>
      <c r="P267" t="str">
        <f t="shared" si="73"/>
        <v/>
      </c>
      <c r="Q267" t="str">
        <f t="shared" si="74"/>
        <v/>
      </c>
      <c r="R267" t="str">
        <f t="shared" si="75"/>
        <v/>
      </c>
      <c r="S267" t="str">
        <f t="shared" si="76"/>
        <v/>
      </c>
      <c r="T267" t="str">
        <f t="shared" si="77"/>
        <v/>
      </c>
      <c r="U267" t="str">
        <f t="shared" si="78"/>
        <v/>
      </c>
      <c r="V267" t="str">
        <f t="shared" si="79"/>
        <v/>
      </c>
      <c r="W267" t="str">
        <f t="shared" si="80"/>
        <v/>
      </c>
      <c r="X267" t="str">
        <f t="shared" si="81"/>
        <v/>
      </c>
    </row>
    <row r="268" spans="1:24" x14ac:dyDescent="0.35">
      <c r="A268">
        <v>2006</v>
      </c>
      <c r="B268" s="14">
        <v>38911</v>
      </c>
      <c r="C268">
        <v>26.9</v>
      </c>
      <c r="D268">
        <v>0</v>
      </c>
      <c r="E268">
        <v>17.865299999999998</v>
      </c>
      <c r="F268" s="14">
        <v>38942</v>
      </c>
      <c r="G268">
        <v>16.100000000000001</v>
      </c>
      <c r="H268">
        <v>0</v>
      </c>
      <c r="I268">
        <v>5.1257000000000019</v>
      </c>
      <c r="J268" s="14">
        <v>38973</v>
      </c>
      <c r="K268">
        <v>22.8</v>
      </c>
      <c r="L268">
        <v>0</v>
      </c>
      <c r="M268">
        <v>19.933600000000006</v>
      </c>
      <c r="O268" t="str">
        <f t="shared" si="82"/>
        <v/>
      </c>
      <c r="P268" t="str">
        <f t="shared" si="73"/>
        <v/>
      </c>
      <c r="Q268" t="str">
        <f t="shared" si="74"/>
        <v/>
      </c>
      <c r="R268" t="str">
        <f t="shared" si="75"/>
        <v/>
      </c>
      <c r="S268" t="str">
        <f t="shared" si="76"/>
        <v/>
      </c>
      <c r="T268" t="str">
        <f t="shared" si="77"/>
        <v/>
      </c>
      <c r="U268" t="str">
        <f t="shared" si="78"/>
        <v/>
      </c>
      <c r="V268" t="str">
        <f t="shared" si="79"/>
        <v/>
      </c>
      <c r="W268" t="str">
        <f t="shared" si="80"/>
        <v/>
      </c>
      <c r="X268" t="str">
        <f t="shared" si="81"/>
        <v/>
      </c>
    </row>
    <row r="269" spans="1:24" x14ac:dyDescent="0.35">
      <c r="A269">
        <v>2006</v>
      </c>
      <c r="B269" s="14">
        <v>38912</v>
      </c>
      <c r="C269">
        <v>24.1</v>
      </c>
      <c r="D269">
        <v>0</v>
      </c>
      <c r="E269">
        <v>13.841700000000003</v>
      </c>
      <c r="F269" s="14">
        <v>38943</v>
      </c>
      <c r="G269">
        <v>14.6</v>
      </c>
      <c r="H269">
        <v>0</v>
      </c>
      <c r="I269">
        <v>2.9701999999999984</v>
      </c>
      <c r="J269" s="14">
        <v>38974</v>
      </c>
      <c r="K269">
        <v>18.8</v>
      </c>
      <c r="L269">
        <v>0</v>
      </c>
      <c r="M269">
        <v>14.185600000000003</v>
      </c>
      <c r="O269" t="str">
        <f t="shared" si="82"/>
        <v/>
      </c>
      <c r="P269" t="str">
        <f t="shared" si="73"/>
        <v/>
      </c>
      <c r="Q269" t="str">
        <f t="shared" si="74"/>
        <v/>
      </c>
      <c r="R269" t="str">
        <f t="shared" si="75"/>
        <v/>
      </c>
      <c r="S269" t="str">
        <f t="shared" si="76"/>
        <v/>
      </c>
      <c r="T269" t="str">
        <f t="shared" si="77"/>
        <v/>
      </c>
      <c r="U269" t="str">
        <f t="shared" si="78"/>
        <v/>
      </c>
      <c r="V269" t="str">
        <f t="shared" si="79"/>
        <v/>
      </c>
      <c r="W269" t="str">
        <f t="shared" si="80"/>
        <v/>
      </c>
      <c r="X269" t="str">
        <f t="shared" si="81"/>
        <v/>
      </c>
    </row>
    <row r="270" spans="1:24" x14ac:dyDescent="0.35">
      <c r="A270">
        <v>2006</v>
      </c>
      <c r="B270" s="14">
        <v>38913</v>
      </c>
      <c r="C270">
        <v>21.8</v>
      </c>
      <c r="D270">
        <v>0</v>
      </c>
      <c r="E270">
        <v>10.536600000000004</v>
      </c>
      <c r="F270" s="14">
        <v>38944</v>
      </c>
      <c r="G270">
        <v>13.4</v>
      </c>
      <c r="H270">
        <v>0.16</v>
      </c>
      <c r="I270">
        <v>23.509799999999998</v>
      </c>
      <c r="J270" s="14">
        <v>38975</v>
      </c>
      <c r="K270">
        <v>16.7</v>
      </c>
      <c r="L270">
        <v>0</v>
      </c>
      <c r="M270">
        <v>11.167900000000001</v>
      </c>
      <c r="O270" t="str">
        <f t="shared" si="82"/>
        <v/>
      </c>
      <c r="P270" t="str">
        <f t="shared" si="73"/>
        <v/>
      </c>
      <c r="Q270" t="str">
        <f t="shared" si="74"/>
        <v/>
      </c>
      <c r="R270" t="str">
        <f t="shared" si="75"/>
        <v/>
      </c>
      <c r="S270" t="str">
        <f t="shared" si="76"/>
        <v/>
      </c>
      <c r="T270" t="str">
        <f t="shared" si="77"/>
        <v/>
      </c>
      <c r="U270" t="str">
        <f t="shared" si="78"/>
        <v/>
      </c>
      <c r="V270" t="str">
        <f t="shared" si="79"/>
        <v/>
      </c>
      <c r="W270" t="str">
        <f t="shared" si="80"/>
        <v/>
      </c>
      <c r="X270" t="str">
        <f t="shared" si="81"/>
        <v/>
      </c>
    </row>
    <row r="271" spans="1:24" x14ac:dyDescent="0.35">
      <c r="A271">
        <v>2006</v>
      </c>
      <c r="B271" s="14">
        <v>38914</v>
      </c>
      <c r="C271">
        <v>19.399999999999999</v>
      </c>
      <c r="D271">
        <v>0</v>
      </c>
      <c r="E271">
        <v>7.0878000000000014</v>
      </c>
      <c r="F271" s="14">
        <v>38945</v>
      </c>
      <c r="G271">
        <v>12.8</v>
      </c>
      <c r="H271">
        <v>0</v>
      </c>
      <c r="I271">
        <v>0.38360000000000127</v>
      </c>
      <c r="J271" s="14">
        <v>38976</v>
      </c>
      <c r="K271">
        <v>14.9</v>
      </c>
      <c r="L271">
        <v>0</v>
      </c>
      <c r="M271">
        <v>8.5813000000000006</v>
      </c>
      <c r="O271" t="str">
        <f t="shared" si="82"/>
        <v/>
      </c>
      <c r="P271" t="str">
        <f t="shared" si="73"/>
        <v/>
      </c>
      <c r="Q271" t="str">
        <f t="shared" si="74"/>
        <v/>
      </c>
      <c r="R271" t="str">
        <f t="shared" si="75"/>
        <v/>
      </c>
      <c r="S271" t="str">
        <f t="shared" si="76"/>
        <v/>
      </c>
      <c r="T271" t="str">
        <f t="shared" si="77"/>
        <v/>
      </c>
      <c r="U271" t="str">
        <f t="shared" si="78"/>
        <v/>
      </c>
      <c r="V271" t="str">
        <f t="shared" si="79"/>
        <v/>
      </c>
      <c r="W271" t="str">
        <f t="shared" si="80"/>
        <v/>
      </c>
      <c r="X271" t="str">
        <f t="shared" si="81"/>
        <v/>
      </c>
    </row>
    <row r="272" spans="1:24" x14ac:dyDescent="0.35">
      <c r="A272">
        <v>2006</v>
      </c>
      <c r="B272" s="14">
        <v>38915</v>
      </c>
      <c r="C272">
        <v>17.899999999999999</v>
      </c>
      <c r="D272">
        <v>0</v>
      </c>
      <c r="E272">
        <v>4.9323000000000015</v>
      </c>
      <c r="F272" s="14">
        <v>38946</v>
      </c>
      <c r="G272">
        <v>11.3</v>
      </c>
      <c r="H272">
        <v>0</v>
      </c>
      <c r="I272">
        <v>-1.7718999999999987</v>
      </c>
      <c r="J272" s="14">
        <v>38977</v>
      </c>
      <c r="K272">
        <v>13</v>
      </c>
      <c r="L272">
        <v>0</v>
      </c>
      <c r="M272">
        <v>5.8510000000000009</v>
      </c>
      <c r="O272" t="str">
        <f t="shared" si="82"/>
        <v/>
      </c>
      <c r="P272" t="str">
        <f t="shared" si="73"/>
        <v/>
      </c>
      <c r="Q272" t="str">
        <f t="shared" si="74"/>
        <v/>
      </c>
      <c r="R272" t="str">
        <f t="shared" si="75"/>
        <v/>
      </c>
      <c r="S272" t="str">
        <f t="shared" si="76"/>
        <v/>
      </c>
      <c r="T272" t="str">
        <f t="shared" si="77"/>
        <v/>
      </c>
      <c r="U272" t="str">
        <f t="shared" si="78"/>
        <v/>
      </c>
      <c r="V272" t="str">
        <f t="shared" si="79"/>
        <v/>
      </c>
      <c r="W272" t="str">
        <f t="shared" si="80"/>
        <v/>
      </c>
      <c r="X272" t="str">
        <f t="shared" si="81"/>
        <v/>
      </c>
    </row>
    <row r="273" spans="1:24" x14ac:dyDescent="0.35">
      <c r="A273">
        <v>2006</v>
      </c>
      <c r="B273" s="14">
        <v>38916</v>
      </c>
      <c r="C273">
        <v>18</v>
      </c>
      <c r="D273">
        <v>0</v>
      </c>
      <c r="E273">
        <v>5.0760000000000005</v>
      </c>
      <c r="F273" s="14">
        <v>38947</v>
      </c>
      <c r="G273">
        <v>9.68</v>
      </c>
      <c r="H273">
        <v>0</v>
      </c>
      <c r="I273">
        <v>-4.0998400000000021</v>
      </c>
      <c r="J273" s="14">
        <v>38978</v>
      </c>
      <c r="K273">
        <v>11.3</v>
      </c>
      <c r="L273">
        <v>0</v>
      </c>
      <c r="M273">
        <v>3.4081000000000028</v>
      </c>
      <c r="O273" t="str">
        <f t="shared" si="82"/>
        <v/>
      </c>
      <c r="P273" t="str">
        <f t="shared" si="73"/>
        <v/>
      </c>
      <c r="Q273" t="str">
        <f t="shared" si="74"/>
        <v/>
      </c>
      <c r="R273" t="str">
        <f t="shared" si="75"/>
        <v/>
      </c>
      <c r="S273" t="str">
        <f t="shared" si="76"/>
        <v/>
      </c>
      <c r="T273" t="str">
        <f t="shared" si="77"/>
        <v/>
      </c>
      <c r="U273" t="str">
        <f t="shared" si="78"/>
        <v/>
      </c>
      <c r="V273" t="str">
        <f t="shared" si="79"/>
        <v/>
      </c>
      <c r="W273" t="str">
        <f t="shared" si="80"/>
        <v/>
      </c>
      <c r="X273" t="str">
        <f t="shared" si="81"/>
        <v/>
      </c>
    </row>
    <row r="274" spans="1:24" x14ac:dyDescent="0.35">
      <c r="A274">
        <v>2006</v>
      </c>
      <c r="B274" s="14">
        <v>38917</v>
      </c>
      <c r="C274">
        <v>19</v>
      </c>
      <c r="D274">
        <v>0</v>
      </c>
      <c r="E274">
        <v>6.5130000000000017</v>
      </c>
      <c r="F274" s="14">
        <v>38948</v>
      </c>
      <c r="G274">
        <v>7.72</v>
      </c>
      <c r="H274">
        <v>0</v>
      </c>
      <c r="I274">
        <v>-6.916360000000001</v>
      </c>
      <c r="J274" s="14">
        <v>38979</v>
      </c>
      <c r="K274">
        <v>10.1</v>
      </c>
      <c r="L274">
        <v>0</v>
      </c>
      <c r="M274">
        <v>1.6837</v>
      </c>
      <c r="O274" t="str">
        <f t="shared" si="82"/>
        <v/>
      </c>
      <c r="P274" t="str">
        <f t="shared" si="73"/>
        <v/>
      </c>
      <c r="Q274" t="str">
        <f t="shared" si="74"/>
        <v/>
      </c>
      <c r="R274" t="str">
        <f t="shared" si="75"/>
        <v/>
      </c>
      <c r="S274" t="str">
        <f t="shared" si="76"/>
        <v/>
      </c>
      <c r="T274" t="str">
        <f t="shared" si="77"/>
        <v/>
      </c>
      <c r="U274" t="str">
        <f t="shared" si="78"/>
        <v/>
      </c>
      <c r="V274" t="str">
        <f t="shared" si="79"/>
        <v/>
      </c>
      <c r="W274" t="str">
        <f t="shared" si="80"/>
        <v/>
      </c>
      <c r="X274" t="str">
        <f t="shared" si="81"/>
        <v/>
      </c>
    </row>
    <row r="275" spans="1:24" x14ac:dyDescent="0.35">
      <c r="A275">
        <v>2006</v>
      </c>
      <c r="B275" s="14">
        <v>38918</v>
      </c>
      <c r="C275">
        <v>16.3</v>
      </c>
      <c r="D275">
        <v>0.14000000000000001</v>
      </c>
      <c r="E275">
        <v>22.114100000000004</v>
      </c>
      <c r="F275" s="14">
        <v>38949</v>
      </c>
      <c r="G275">
        <v>12.1</v>
      </c>
      <c r="H275">
        <v>0.44</v>
      </c>
      <c r="I275">
        <v>60.603700000000003</v>
      </c>
      <c r="J275" s="14">
        <v>38980</v>
      </c>
      <c r="K275">
        <v>10.9</v>
      </c>
      <c r="L275">
        <v>0</v>
      </c>
      <c r="M275">
        <v>2.8333000000000013</v>
      </c>
      <c r="O275" t="str">
        <f t="shared" si="82"/>
        <v/>
      </c>
      <c r="P275" t="str">
        <f t="shared" si="73"/>
        <v/>
      </c>
      <c r="Q275" t="str">
        <f t="shared" si="74"/>
        <v/>
      </c>
      <c r="R275" t="str">
        <f t="shared" si="75"/>
        <v/>
      </c>
      <c r="S275" t="str">
        <f t="shared" si="76"/>
        <v/>
      </c>
      <c r="T275" t="str">
        <f t="shared" si="77"/>
        <v/>
      </c>
      <c r="U275" t="str">
        <f t="shared" si="78"/>
        <v/>
      </c>
      <c r="V275" t="str">
        <f t="shared" si="79"/>
        <v/>
      </c>
      <c r="W275" t="str">
        <f t="shared" si="80"/>
        <v/>
      </c>
      <c r="X275" t="str">
        <f t="shared" si="81"/>
        <v/>
      </c>
    </row>
    <row r="276" spans="1:24" x14ac:dyDescent="0.35">
      <c r="A276">
        <v>2006</v>
      </c>
      <c r="B276" s="14">
        <v>38919</v>
      </c>
      <c r="C276">
        <v>18.399999999999999</v>
      </c>
      <c r="D276">
        <v>0.37</v>
      </c>
      <c r="E276">
        <v>57.136300000000006</v>
      </c>
      <c r="F276" s="14">
        <v>38950</v>
      </c>
      <c r="G276">
        <v>20.7</v>
      </c>
      <c r="H276">
        <v>0.45</v>
      </c>
      <c r="I276">
        <v>74.353399999999993</v>
      </c>
      <c r="J276" s="14">
        <v>38981</v>
      </c>
      <c r="K276">
        <v>10.6</v>
      </c>
      <c r="L276">
        <v>0</v>
      </c>
      <c r="M276">
        <v>2.4022000000000006</v>
      </c>
      <c r="O276" t="str">
        <f t="shared" si="82"/>
        <v/>
      </c>
      <c r="P276" t="str">
        <f t="shared" si="73"/>
        <v/>
      </c>
      <c r="Q276" t="str">
        <f t="shared" si="74"/>
        <v/>
      </c>
      <c r="R276" t="str">
        <f t="shared" si="75"/>
        <v/>
      </c>
      <c r="S276" t="str">
        <f t="shared" si="76"/>
        <v/>
      </c>
      <c r="T276" t="str">
        <f t="shared" si="77"/>
        <v/>
      </c>
      <c r="U276" t="str">
        <f t="shared" si="78"/>
        <v/>
      </c>
      <c r="V276" t="str">
        <f t="shared" si="79"/>
        <v/>
      </c>
      <c r="W276" t="str">
        <f t="shared" si="80"/>
        <v/>
      </c>
      <c r="X276" t="str">
        <f t="shared" si="81"/>
        <v/>
      </c>
    </row>
    <row r="277" spans="1:24" x14ac:dyDescent="0.35">
      <c r="A277">
        <v>2006</v>
      </c>
      <c r="B277" s="14">
        <v>38920</v>
      </c>
      <c r="C277">
        <v>22.2</v>
      </c>
      <c r="D277">
        <v>1.19</v>
      </c>
      <c r="E277">
        <v>176.69990000000001</v>
      </c>
      <c r="F277" s="14">
        <v>38951</v>
      </c>
      <c r="G277">
        <v>21.5</v>
      </c>
      <c r="H277">
        <v>0</v>
      </c>
      <c r="I277">
        <v>12.8855</v>
      </c>
      <c r="J277" s="14">
        <v>38982</v>
      </c>
      <c r="K277">
        <v>9.3000000000000007</v>
      </c>
      <c r="L277">
        <v>0</v>
      </c>
      <c r="M277">
        <v>0.53410000000000224</v>
      </c>
      <c r="O277" t="str">
        <f t="shared" si="82"/>
        <v/>
      </c>
      <c r="P277" t="str">
        <f t="shared" si="73"/>
        <v/>
      </c>
      <c r="Q277" t="str">
        <f t="shared" si="74"/>
        <v/>
      </c>
      <c r="R277" t="str">
        <f t="shared" si="75"/>
        <v/>
      </c>
      <c r="S277" t="str">
        <f t="shared" si="76"/>
        <v/>
      </c>
      <c r="T277" t="str">
        <f t="shared" si="77"/>
        <v/>
      </c>
      <c r="U277" t="str">
        <f t="shared" si="78"/>
        <v/>
      </c>
      <c r="V277" t="str">
        <f t="shared" si="79"/>
        <v/>
      </c>
      <c r="W277" t="str">
        <f t="shared" si="80"/>
        <v/>
      </c>
      <c r="X277" t="str">
        <f t="shared" si="81"/>
        <v/>
      </c>
    </row>
    <row r="278" spans="1:24" x14ac:dyDescent="0.35">
      <c r="A278">
        <v>2006</v>
      </c>
      <c r="B278" s="14">
        <v>38921</v>
      </c>
      <c r="C278">
        <v>57.2</v>
      </c>
      <c r="D278">
        <v>2.04</v>
      </c>
      <c r="E278">
        <v>345.27240000000006</v>
      </c>
      <c r="F278" s="14">
        <v>38952</v>
      </c>
      <c r="G278">
        <v>19.600000000000001</v>
      </c>
      <c r="H278">
        <v>0</v>
      </c>
      <c r="I278">
        <v>10.155200000000001</v>
      </c>
      <c r="J278" s="14">
        <v>38983</v>
      </c>
      <c r="K278">
        <v>9.8699999999999992</v>
      </c>
      <c r="L278">
        <v>0.18</v>
      </c>
      <c r="M278">
        <v>26.400189999999995</v>
      </c>
      <c r="O278" t="str">
        <f t="shared" si="82"/>
        <v/>
      </c>
      <c r="P278" t="str">
        <f t="shared" si="73"/>
        <v/>
      </c>
      <c r="Q278" t="str">
        <f t="shared" si="74"/>
        <v/>
      </c>
      <c r="R278" t="str">
        <f t="shared" si="75"/>
        <v/>
      </c>
      <c r="S278" t="str">
        <f t="shared" si="76"/>
        <v/>
      </c>
      <c r="T278" t="str">
        <f t="shared" si="77"/>
        <v/>
      </c>
      <c r="U278" t="str">
        <f t="shared" si="78"/>
        <v/>
      </c>
      <c r="V278" t="str">
        <f t="shared" si="79"/>
        <v/>
      </c>
      <c r="W278" t="str">
        <f t="shared" si="80"/>
        <v/>
      </c>
      <c r="X278" t="str">
        <f t="shared" si="81"/>
        <v/>
      </c>
    </row>
    <row r="279" spans="1:24" x14ac:dyDescent="0.35">
      <c r="A279">
        <v>2006</v>
      </c>
      <c r="B279" s="14">
        <v>38922</v>
      </c>
      <c r="C279">
        <v>66</v>
      </c>
      <c r="D279">
        <v>0.03</v>
      </c>
      <c r="E279">
        <v>78.226499999999987</v>
      </c>
      <c r="F279" s="14">
        <v>38953</v>
      </c>
      <c r="G279">
        <v>17</v>
      </c>
      <c r="H279">
        <v>0</v>
      </c>
      <c r="I279">
        <v>6.4190000000000005</v>
      </c>
      <c r="J279" s="14">
        <v>38984</v>
      </c>
      <c r="K279">
        <v>11.8</v>
      </c>
      <c r="L279">
        <v>0.15</v>
      </c>
      <c r="M279">
        <v>24.999099999999999</v>
      </c>
      <c r="O279" t="str">
        <f t="shared" si="82"/>
        <v/>
      </c>
      <c r="P279" t="str">
        <f t="shared" si="73"/>
        <v/>
      </c>
      <c r="Q279" t="str">
        <f t="shared" si="74"/>
        <v/>
      </c>
      <c r="R279" t="str">
        <f t="shared" si="75"/>
        <v/>
      </c>
      <c r="S279" t="str">
        <f t="shared" si="76"/>
        <v/>
      </c>
      <c r="T279" t="str">
        <f t="shared" si="77"/>
        <v/>
      </c>
      <c r="U279" t="str">
        <f t="shared" si="78"/>
        <v/>
      </c>
      <c r="V279" t="str">
        <f t="shared" si="79"/>
        <v/>
      </c>
      <c r="W279" t="str">
        <f t="shared" si="80"/>
        <v/>
      </c>
      <c r="X279" t="str">
        <f t="shared" si="81"/>
        <v/>
      </c>
    </row>
    <row r="280" spans="1:24" x14ac:dyDescent="0.35">
      <c r="A280">
        <v>2006</v>
      </c>
      <c r="B280" s="14">
        <v>38923</v>
      </c>
      <c r="C280">
        <v>59.7</v>
      </c>
      <c r="D280">
        <v>0</v>
      </c>
      <c r="E280">
        <v>64.99890000000002</v>
      </c>
      <c r="F280" s="14">
        <v>38954</v>
      </c>
      <c r="G280">
        <v>14.7</v>
      </c>
      <c r="H280">
        <v>0</v>
      </c>
      <c r="I280">
        <v>3.1138999999999974</v>
      </c>
      <c r="J280" s="14">
        <v>38985</v>
      </c>
      <c r="K280">
        <v>11.5</v>
      </c>
      <c r="L280">
        <v>0.05</v>
      </c>
      <c r="M280">
        <v>10.653</v>
      </c>
      <c r="O280" t="str">
        <f t="shared" si="82"/>
        <v/>
      </c>
      <c r="P280" t="str">
        <f t="shared" si="73"/>
        <v/>
      </c>
      <c r="Q280" t="str">
        <f t="shared" si="74"/>
        <v/>
      </c>
      <c r="R280" t="str">
        <f t="shared" si="75"/>
        <v/>
      </c>
      <c r="S280" t="str">
        <f t="shared" si="76"/>
        <v/>
      </c>
      <c r="T280" t="str">
        <f t="shared" si="77"/>
        <v/>
      </c>
      <c r="U280" t="str">
        <f t="shared" si="78"/>
        <v/>
      </c>
      <c r="V280" t="str">
        <f t="shared" si="79"/>
        <v/>
      </c>
      <c r="W280" t="str">
        <f t="shared" si="80"/>
        <v/>
      </c>
      <c r="X280" t="str">
        <f t="shared" si="81"/>
        <v/>
      </c>
    </row>
    <row r="281" spans="1:24" x14ac:dyDescent="0.35">
      <c r="A281">
        <v>2006</v>
      </c>
      <c r="B281" s="14">
        <v>38924</v>
      </c>
      <c r="C281">
        <v>46.3</v>
      </c>
      <c r="D281">
        <v>0</v>
      </c>
      <c r="E281">
        <v>45.743100000000005</v>
      </c>
      <c r="F281" s="14">
        <v>38955</v>
      </c>
      <c r="G281">
        <v>12.9</v>
      </c>
      <c r="H281">
        <v>0</v>
      </c>
      <c r="I281">
        <v>0.52730000000000032</v>
      </c>
      <c r="J281" s="14">
        <v>38986</v>
      </c>
      <c r="K281">
        <v>13</v>
      </c>
      <c r="L281">
        <v>0</v>
      </c>
      <c r="M281">
        <v>5.8510000000000009</v>
      </c>
      <c r="O281" t="str">
        <f t="shared" si="82"/>
        <v/>
      </c>
      <c r="P281" t="str">
        <f t="shared" si="73"/>
        <v/>
      </c>
      <c r="Q281" t="str">
        <f t="shared" si="74"/>
        <v/>
      </c>
      <c r="R281" t="str">
        <f t="shared" si="75"/>
        <v/>
      </c>
      <c r="S281" t="str">
        <f t="shared" si="76"/>
        <v/>
      </c>
      <c r="T281" t="str">
        <f t="shared" si="77"/>
        <v/>
      </c>
      <c r="U281" t="str">
        <f t="shared" si="78"/>
        <v/>
      </c>
      <c r="V281" t="str">
        <f t="shared" si="79"/>
        <v/>
      </c>
      <c r="W281" t="str">
        <f t="shared" si="80"/>
        <v/>
      </c>
      <c r="X281" t="str">
        <f t="shared" si="81"/>
        <v/>
      </c>
    </row>
    <row r="282" spans="1:24" x14ac:dyDescent="0.35">
      <c r="A282">
        <v>2006</v>
      </c>
      <c r="B282" s="14">
        <v>38925</v>
      </c>
      <c r="C282">
        <v>36.1</v>
      </c>
      <c r="D282">
        <v>0</v>
      </c>
      <c r="E282">
        <v>31.085700000000003</v>
      </c>
      <c r="F282" s="14">
        <v>38956</v>
      </c>
      <c r="G282">
        <v>11.2</v>
      </c>
      <c r="H282">
        <v>0</v>
      </c>
      <c r="I282">
        <v>-1.9156000000000013</v>
      </c>
      <c r="J282" s="14">
        <v>38987</v>
      </c>
      <c r="K282">
        <v>9.07</v>
      </c>
      <c r="L282">
        <v>0</v>
      </c>
      <c r="M282">
        <v>0.20359000000000016</v>
      </c>
      <c r="O282" t="str">
        <f t="shared" si="82"/>
        <v/>
      </c>
      <c r="P282" t="str">
        <f t="shared" si="73"/>
        <v/>
      </c>
      <c r="Q282" t="str">
        <f t="shared" si="74"/>
        <v/>
      </c>
      <c r="R282" t="str">
        <f t="shared" si="75"/>
        <v/>
      </c>
      <c r="S282" t="str">
        <f t="shared" si="76"/>
        <v/>
      </c>
      <c r="T282" t="str">
        <f t="shared" si="77"/>
        <v/>
      </c>
      <c r="U282" t="str">
        <f t="shared" si="78"/>
        <v/>
      </c>
      <c r="V282" t="str">
        <f t="shared" si="79"/>
        <v/>
      </c>
      <c r="W282" t="str">
        <f t="shared" si="80"/>
        <v/>
      </c>
      <c r="X282" t="str">
        <f t="shared" si="81"/>
        <v/>
      </c>
    </row>
    <row r="283" spans="1:24" x14ac:dyDescent="0.35">
      <c r="A283">
        <v>2006</v>
      </c>
      <c r="B283" s="14">
        <v>38926</v>
      </c>
      <c r="C283">
        <v>32.200000000000003</v>
      </c>
      <c r="D283">
        <v>0</v>
      </c>
      <c r="E283">
        <v>25.481400000000008</v>
      </c>
      <c r="F283" s="14">
        <v>38957</v>
      </c>
      <c r="G283">
        <v>11</v>
      </c>
      <c r="H283">
        <v>0.22</v>
      </c>
      <c r="I283">
        <v>28.410000000000004</v>
      </c>
      <c r="J283" s="14">
        <v>38988</v>
      </c>
      <c r="K283">
        <v>8.27</v>
      </c>
      <c r="L283">
        <v>0</v>
      </c>
      <c r="M283">
        <v>-0.94600999999999935</v>
      </c>
      <c r="O283" t="str">
        <f t="shared" si="82"/>
        <v/>
      </c>
      <c r="P283" t="str">
        <f t="shared" si="73"/>
        <v/>
      </c>
      <c r="Q283" t="str">
        <f t="shared" si="74"/>
        <v/>
      </c>
      <c r="R283" t="str">
        <f t="shared" si="75"/>
        <v/>
      </c>
      <c r="S283" t="str">
        <f t="shared" si="76"/>
        <v/>
      </c>
      <c r="T283" t="str">
        <f t="shared" si="77"/>
        <v/>
      </c>
      <c r="U283" t="str">
        <f t="shared" si="78"/>
        <v/>
      </c>
      <c r="V283" t="str">
        <f t="shared" si="79"/>
        <v/>
      </c>
      <c r="W283" t="str">
        <f t="shared" si="80"/>
        <v/>
      </c>
      <c r="X283" t="str">
        <f t="shared" si="81"/>
        <v/>
      </c>
    </row>
    <row r="284" spans="1:24" x14ac:dyDescent="0.35">
      <c r="A284">
        <v>2006</v>
      </c>
      <c r="B284" s="14">
        <v>38927</v>
      </c>
      <c r="C284">
        <v>89.3</v>
      </c>
      <c r="D284">
        <v>1.51</v>
      </c>
      <c r="E284">
        <v>317.65059999999994</v>
      </c>
      <c r="F284" s="14">
        <v>38958</v>
      </c>
      <c r="G284">
        <v>10.6</v>
      </c>
      <c r="H284">
        <v>0</v>
      </c>
      <c r="I284">
        <v>-2.7778000000000009</v>
      </c>
      <c r="J284" s="14">
        <v>38989</v>
      </c>
      <c r="K284">
        <v>8.56</v>
      </c>
      <c r="L284">
        <v>0.55000000000000004</v>
      </c>
      <c r="M284">
        <v>76.003220000000013</v>
      </c>
      <c r="O284" t="str">
        <f t="shared" si="82"/>
        <v/>
      </c>
      <c r="P284" t="str">
        <f t="shared" si="73"/>
        <v/>
      </c>
      <c r="Q284" t="str">
        <f t="shared" si="74"/>
        <v/>
      </c>
      <c r="R284" t="str">
        <f t="shared" si="75"/>
        <v/>
      </c>
      <c r="S284" t="str">
        <f t="shared" si="76"/>
        <v/>
      </c>
      <c r="T284" t="str">
        <f t="shared" si="77"/>
        <v/>
      </c>
      <c r="U284" t="str">
        <f t="shared" si="78"/>
        <v/>
      </c>
      <c r="V284" t="str">
        <f t="shared" si="79"/>
        <v/>
      </c>
      <c r="W284" t="str">
        <f t="shared" si="80"/>
        <v/>
      </c>
      <c r="X284" t="str">
        <f t="shared" si="81"/>
        <v/>
      </c>
    </row>
    <row r="285" spans="1:24" x14ac:dyDescent="0.35">
      <c r="A285">
        <v>2006</v>
      </c>
      <c r="B285" s="14">
        <v>38928</v>
      </c>
      <c r="C285">
        <v>87.3</v>
      </c>
      <c r="D285">
        <v>0.05</v>
      </c>
      <c r="E285">
        <v>111.6176</v>
      </c>
      <c r="F285" s="14">
        <v>38959</v>
      </c>
      <c r="G285">
        <v>9.59</v>
      </c>
      <c r="H285">
        <v>0</v>
      </c>
      <c r="I285">
        <v>-4.2291700000000017</v>
      </c>
      <c r="J285" s="14">
        <v>38990</v>
      </c>
      <c r="K285">
        <v>10.5</v>
      </c>
      <c r="L285">
        <v>7.0000000000000007E-2</v>
      </c>
      <c r="M285">
        <v>11.999000000000001</v>
      </c>
      <c r="O285" t="str">
        <f t="shared" si="82"/>
        <v/>
      </c>
      <c r="P285" t="str">
        <f t="shared" si="73"/>
        <v/>
      </c>
      <c r="Q285" t="str">
        <f t="shared" si="74"/>
        <v/>
      </c>
      <c r="R285" t="str">
        <f t="shared" si="75"/>
        <v/>
      </c>
      <c r="S285" t="str">
        <f t="shared" si="76"/>
        <v/>
      </c>
      <c r="T285" t="str">
        <f t="shared" si="77"/>
        <v/>
      </c>
      <c r="U285" t="str">
        <f t="shared" si="78"/>
        <v/>
      </c>
      <c r="V285" t="str">
        <f t="shared" si="79"/>
        <v/>
      </c>
      <c r="W285" t="str">
        <f t="shared" si="80"/>
        <v/>
      </c>
      <c r="X285" t="str">
        <f t="shared" si="81"/>
        <v/>
      </c>
    </row>
    <row r="286" spans="1:24" x14ac:dyDescent="0.35">
      <c r="A286">
        <v>2006</v>
      </c>
      <c r="B286" s="14">
        <v>38929</v>
      </c>
      <c r="C286">
        <v>64.2</v>
      </c>
      <c r="D286">
        <v>0</v>
      </c>
      <c r="E286">
        <v>71.465400000000017</v>
      </c>
      <c r="F286" s="14">
        <v>38960</v>
      </c>
      <c r="G286">
        <v>8.48</v>
      </c>
      <c r="H286">
        <v>0</v>
      </c>
      <c r="I286">
        <v>-5.8242399999999996</v>
      </c>
      <c r="M286" t="s">
        <v>87</v>
      </c>
      <c r="O286" t="str">
        <f t="shared" si="82"/>
        <v/>
      </c>
      <c r="P286" t="str">
        <f t="shared" si="73"/>
        <v/>
      </c>
      <c r="Q286" t="str">
        <f t="shared" si="74"/>
        <v/>
      </c>
      <c r="R286" t="str">
        <f t="shared" si="75"/>
        <v/>
      </c>
      <c r="S286" t="str">
        <f t="shared" si="76"/>
        <v/>
      </c>
      <c r="T286" t="str">
        <f t="shared" si="77"/>
        <v/>
      </c>
      <c r="U286" t="str">
        <f t="shared" si="78"/>
        <v/>
      </c>
      <c r="V286" t="str">
        <f t="shared" si="79"/>
        <v/>
      </c>
      <c r="W286" t="str">
        <f t="shared" si="80"/>
        <v/>
      </c>
      <c r="X286" t="str">
        <f t="shared" si="81"/>
        <v/>
      </c>
    </row>
    <row r="287" spans="1:24" x14ac:dyDescent="0.35">
      <c r="A287">
        <v>2007</v>
      </c>
      <c r="B287" s="14">
        <v>39264</v>
      </c>
      <c r="C287">
        <v>8.0399999999999991</v>
      </c>
      <c r="D287">
        <v>0</v>
      </c>
      <c r="E287">
        <v>-9.2365200000000005</v>
      </c>
      <c r="F287" s="14">
        <v>39295</v>
      </c>
      <c r="G287">
        <v>6.6</v>
      </c>
      <c r="H287">
        <v>0</v>
      </c>
      <c r="I287">
        <v>-8.525800000000002</v>
      </c>
      <c r="J287" s="14">
        <v>39326</v>
      </c>
      <c r="K287">
        <v>4.53</v>
      </c>
      <c r="L287">
        <v>0.02</v>
      </c>
      <c r="M287">
        <v>-3.5373899999999998</v>
      </c>
      <c r="O287">
        <f t="shared" si="82"/>
        <v>2007</v>
      </c>
      <c r="P287">
        <f t="shared" si="73"/>
        <v>182.26234000000002</v>
      </c>
      <c r="Q287">
        <f t="shared" si="74"/>
        <v>-10.988259999999993</v>
      </c>
      <c r="R287">
        <f t="shared" si="75"/>
        <v>182.12357000000003</v>
      </c>
      <c r="S287">
        <f t="shared" si="76"/>
        <v>-40.470929999999989</v>
      </c>
      <c r="T287">
        <f t="shared" si="77"/>
        <v>34.885719999999992</v>
      </c>
      <c r="U287">
        <f t="shared" si="78"/>
        <v>120.61322000000001</v>
      </c>
      <c r="V287">
        <f t="shared" si="79"/>
        <v>64.277889999999999</v>
      </c>
      <c r="W287">
        <f t="shared" si="80"/>
        <v>-21.199920000000013</v>
      </c>
      <c r="X287">
        <f t="shared" si="81"/>
        <v>-70.618930000000006</v>
      </c>
    </row>
    <row r="288" spans="1:24" x14ac:dyDescent="0.35">
      <c r="A288">
        <v>2007</v>
      </c>
      <c r="B288" s="14">
        <v>39265</v>
      </c>
      <c r="C288">
        <v>8.48</v>
      </c>
      <c r="D288">
        <v>0</v>
      </c>
      <c r="E288">
        <v>-8.6042399999999972</v>
      </c>
      <c r="F288" s="14">
        <v>39296</v>
      </c>
      <c r="G288">
        <v>6.66</v>
      </c>
      <c r="H288">
        <v>0</v>
      </c>
      <c r="I288">
        <v>-8.4395800000000012</v>
      </c>
      <c r="J288" s="14">
        <v>39327</v>
      </c>
      <c r="K288">
        <v>3.88</v>
      </c>
      <c r="L288">
        <v>0</v>
      </c>
      <c r="M288">
        <v>-7.2544399999999998</v>
      </c>
      <c r="O288" t="str">
        <f t="shared" si="82"/>
        <v/>
      </c>
      <c r="P288" t="str">
        <f t="shared" si="73"/>
        <v/>
      </c>
      <c r="Q288" t="str">
        <f t="shared" si="74"/>
        <v/>
      </c>
      <c r="R288" t="str">
        <f t="shared" si="75"/>
        <v/>
      </c>
      <c r="S288" t="str">
        <f t="shared" si="76"/>
        <v/>
      </c>
      <c r="T288" t="str">
        <f t="shared" si="77"/>
        <v/>
      </c>
      <c r="U288" t="str">
        <f t="shared" si="78"/>
        <v/>
      </c>
      <c r="V288" t="str">
        <f t="shared" si="79"/>
        <v/>
      </c>
      <c r="W288" t="str">
        <f t="shared" si="80"/>
        <v/>
      </c>
      <c r="X288" t="str">
        <f t="shared" si="81"/>
        <v/>
      </c>
    </row>
    <row r="289" spans="1:24" x14ac:dyDescent="0.35">
      <c r="A289">
        <v>2007</v>
      </c>
      <c r="B289" s="14">
        <v>39266</v>
      </c>
      <c r="C289">
        <v>12.5</v>
      </c>
      <c r="D289">
        <v>0</v>
      </c>
      <c r="E289">
        <v>-2.827499999999997</v>
      </c>
      <c r="F289" s="14">
        <v>39297</v>
      </c>
      <c r="G289">
        <v>6.44</v>
      </c>
      <c r="H289">
        <v>0</v>
      </c>
      <c r="I289">
        <v>-8.7557200000000002</v>
      </c>
      <c r="J289" s="14">
        <v>39328</v>
      </c>
      <c r="K289">
        <v>3.61</v>
      </c>
      <c r="L289">
        <v>0</v>
      </c>
      <c r="M289">
        <v>-7.6424300000000001</v>
      </c>
      <c r="O289" t="str">
        <f t="shared" si="82"/>
        <v/>
      </c>
      <c r="P289" t="str">
        <f t="shared" si="73"/>
        <v/>
      </c>
      <c r="Q289" t="str">
        <f t="shared" si="74"/>
        <v/>
      </c>
      <c r="R289" t="str">
        <f t="shared" si="75"/>
        <v/>
      </c>
      <c r="S289" t="str">
        <f t="shared" si="76"/>
        <v/>
      </c>
      <c r="T289" t="str">
        <f t="shared" si="77"/>
        <v/>
      </c>
      <c r="U289" t="str">
        <f t="shared" si="78"/>
        <v/>
      </c>
      <c r="V289" t="str">
        <f t="shared" si="79"/>
        <v/>
      </c>
      <c r="W289" t="str">
        <f t="shared" si="80"/>
        <v/>
      </c>
      <c r="X289" t="str">
        <f t="shared" si="81"/>
        <v/>
      </c>
    </row>
    <row r="290" spans="1:24" x14ac:dyDescent="0.35">
      <c r="A290">
        <v>2007</v>
      </c>
      <c r="B290" s="14">
        <v>39267</v>
      </c>
      <c r="C290">
        <v>24.8</v>
      </c>
      <c r="D290">
        <v>7.0000000000000007E-2</v>
      </c>
      <c r="E290">
        <v>24.588100000000001</v>
      </c>
      <c r="F290" s="14">
        <v>39298</v>
      </c>
      <c r="G290">
        <v>9.61</v>
      </c>
      <c r="H290">
        <v>0.71</v>
      </c>
      <c r="I290">
        <v>94.596069999999997</v>
      </c>
      <c r="J290" s="14">
        <v>39329</v>
      </c>
      <c r="K290">
        <v>3.41</v>
      </c>
      <c r="L290">
        <v>0</v>
      </c>
      <c r="M290">
        <v>-7.9298299999999999</v>
      </c>
      <c r="O290" t="str">
        <f t="shared" si="82"/>
        <v/>
      </c>
      <c r="P290" t="str">
        <f t="shared" si="73"/>
        <v/>
      </c>
      <c r="Q290" t="str">
        <f t="shared" si="74"/>
        <v/>
      </c>
      <c r="R290" t="str">
        <f t="shared" si="75"/>
        <v/>
      </c>
      <c r="S290" t="str">
        <f t="shared" si="76"/>
        <v/>
      </c>
      <c r="T290" t="str">
        <f t="shared" si="77"/>
        <v/>
      </c>
      <c r="U290" t="str">
        <f t="shared" si="78"/>
        <v/>
      </c>
      <c r="V290" t="str">
        <f t="shared" si="79"/>
        <v/>
      </c>
      <c r="W290" t="str">
        <f t="shared" si="80"/>
        <v/>
      </c>
      <c r="X290" t="str">
        <f t="shared" si="81"/>
        <v/>
      </c>
    </row>
    <row r="291" spans="1:24" x14ac:dyDescent="0.35">
      <c r="A291">
        <v>2007</v>
      </c>
      <c r="B291" s="14">
        <v>39268</v>
      </c>
      <c r="C291">
        <v>18.5</v>
      </c>
      <c r="D291">
        <v>0.43</v>
      </c>
      <c r="E291">
        <v>65.629000000000005</v>
      </c>
      <c r="F291" s="14">
        <v>39299</v>
      </c>
      <c r="G291">
        <v>7.5</v>
      </c>
      <c r="H291">
        <v>0</v>
      </c>
      <c r="I291">
        <v>-7.2325000000000017</v>
      </c>
      <c r="J291" s="14">
        <v>39330</v>
      </c>
      <c r="K291">
        <v>3.2</v>
      </c>
      <c r="L291">
        <v>0</v>
      </c>
      <c r="M291">
        <v>-8.2316000000000003</v>
      </c>
      <c r="O291" t="str">
        <f t="shared" si="82"/>
        <v/>
      </c>
      <c r="P291" t="str">
        <f t="shared" si="73"/>
        <v/>
      </c>
      <c r="Q291" t="str">
        <f t="shared" si="74"/>
        <v/>
      </c>
      <c r="R291" t="str">
        <f t="shared" si="75"/>
        <v/>
      </c>
      <c r="S291" t="str">
        <f t="shared" si="76"/>
        <v/>
      </c>
      <c r="T291" t="str">
        <f t="shared" si="77"/>
        <v/>
      </c>
      <c r="U291" t="str">
        <f t="shared" si="78"/>
        <v/>
      </c>
      <c r="V291" t="str">
        <f t="shared" si="79"/>
        <v/>
      </c>
      <c r="W291" t="str">
        <f t="shared" si="80"/>
        <v/>
      </c>
      <c r="X291" t="str">
        <f t="shared" si="81"/>
        <v/>
      </c>
    </row>
    <row r="292" spans="1:24" x14ac:dyDescent="0.35">
      <c r="A292">
        <v>2007</v>
      </c>
      <c r="B292" s="14">
        <v>39269</v>
      </c>
      <c r="C292">
        <v>15</v>
      </c>
      <c r="D292">
        <v>0.65</v>
      </c>
      <c r="E292">
        <v>91.212500000000006</v>
      </c>
      <c r="F292" s="14">
        <v>39300</v>
      </c>
      <c r="G292">
        <v>7.08</v>
      </c>
      <c r="H292">
        <v>7.0000000000000007E-2</v>
      </c>
      <c r="I292">
        <v>1.9044600000000003</v>
      </c>
      <c r="J292" s="14">
        <v>39331</v>
      </c>
      <c r="K292">
        <v>2.97</v>
      </c>
      <c r="L292">
        <v>0</v>
      </c>
      <c r="M292">
        <v>-8.5621100000000006</v>
      </c>
      <c r="O292" t="str">
        <f t="shared" si="82"/>
        <v/>
      </c>
      <c r="P292" t="str">
        <f t="shared" si="73"/>
        <v/>
      </c>
      <c r="Q292" t="str">
        <f t="shared" si="74"/>
        <v/>
      </c>
      <c r="R292" t="str">
        <f t="shared" si="75"/>
        <v/>
      </c>
      <c r="S292" t="str">
        <f t="shared" si="76"/>
        <v/>
      </c>
      <c r="T292" t="str">
        <f t="shared" si="77"/>
        <v/>
      </c>
      <c r="U292" t="str">
        <f t="shared" si="78"/>
        <v/>
      </c>
      <c r="V292" t="str">
        <f t="shared" si="79"/>
        <v/>
      </c>
      <c r="W292" t="str">
        <f t="shared" si="80"/>
        <v/>
      </c>
      <c r="X292" t="str">
        <f t="shared" si="81"/>
        <v/>
      </c>
    </row>
    <row r="293" spans="1:24" x14ac:dyDescent="0.35">
      <c r="A293">
        <v>2007</v>
      </c>
      <c r="B293" s="14">
        <v>39270</v>
      </c>
      <c r="C293">
        <v>12</v>
      </c>
      <c r="D293">
        <v>0.18</v>
      </c>
      <c r="E293">
        <v>21.500999999999998</v>
      </c>
      <c r="F293" s="14">
        <v>39301</v>
      </c>
      <c r="G293">
        <v>7.36</v>
      </c>
      <c r="H293">
        <v>0.68</v>
      </c>
      <c r="I293">
        <v>87.188320000000019</v>
      </c>
      <c r="J293" s="14">
        <v>39332</v>
      </c>
      <c r="K293">
        <v>2.89</v>
      </c>
      <c r="L293">
        <v>0</v>
      </c>
      <c r="M293">
        <v>-8.6770700000000005</v>
      </c>
      <c r="O293" t="str">
        <f t="shared" si="82"/>
        <v/>
      </c>
      <c r="P293" t="str">
        <f t="shared" si="73"/>
        <v/>
      </c>
      <c r="Q293" t="str">
        <f t="shared" si="74"/>
        <v/>
      </c>
      <c r="R293" t="str">
        <f t="shared" si="75"/>
        <v/>
      </c>
      <c r="S293" t="str">
        <f t="shared" si="76"/>
        <v/>
      </c>
      <c r="T293" t="str">
        <f t="shared" si="77"/>
        <v/>
      </c>
      <c r="U293" t="str">
        <f t="shared" si="78"/>
        <v/>
      </c>
      <c r="V293" t="str">
        <f t="shared" si="79"/>
        <v/>
      </c>
      <c r="W293" t="str">
        <f t="shared" si="80"/>
        <v/>
      </c>
      <c r="X293" t="str">
        <f t="shared" si="81"/>
        <v/>
      </c>
    </row>
    <row r="294" spans="1:24" x14ac:dyDescent="0.35">
      <c r="A294">
        <v>2007</v>
      </c>
      <c r="B294" s="14">
        <v>39271</v>
      </c>
      <c r="C294">
        <v>9.0299999999999994</v>
      </c>
      <c r="D294">
        <v>0.04</v>
      </c>
      <c r="E294">
        <v>-2.2478899999999991</v>
      </c>
      <c r="F294" s="14">
        <v>39302</v>
      </c>
      <c r="G294">
        <v>8.3800000000000008</v>
      </c>
      <c r="H294">
        <v>0.48</v>
      </c>
      <c r="I294">
        <v>60.824060000000003</v>
      </c>
      <c r="J294" s="14">
        <v>39333</v>
      </c>
      <c r="K294">
        <v>2.94</v>
      </c>
      <c r="L294">
        <v>0</v>
      </c>
      <c r="M294">
        <v>-8.6052199999999992</v>
      </c>
      <c r="O294" t="str">
        <f t="shared" si="82"/>
        <v/>
      </c>
      <c r="P294" t="str">
        <f t="shared" si="73"/>
        <v/>
      </c>
      <c r="Q294" t="str">
        <f t="shared" si="74"/>
        <v/>
      </c>
      <c r="R294" t="str">
        <f t="shared" si="75"/>
        <v/>
      </c>
      <c r="S294" t="str">
        <f t="shared" si="76"/>
        <v/>
      </c>
      <c r="T294" t="str">
        <f t="shared" si="77"/>
        <v/>
      </c>
      <c r="U294" t="str">
        <f t="shared" si="78"/>
        <v/>
      </c>
      <c r="V294" t="str">
        <f t="shared" si="79"/>
        <v/>
      </c>
      <c r="W294" t="str">
        <f t="shared" si="80"/>
        <v/>
      </c>
      <c r="X294" t="str">
        <f t="shared" si="81"/>
        <v/>
      </c>
    </row>
    <row r="295" spans="1:24" x14ac:dyDescent="0.35">
      <c r="A295">
        <v>2007</v>
      </c>
      <c r="B295" s="14">
        <v>39272</v>
      </c>
      <c r="C295">
        <v>7.57</v>
      </c>
      <c r="D295">
        <v>0</v>
      </c>
      <c r="E295">
        <v>-9.9119099999999989</v>
      </c>
      <c r="F295" s="14">
        <v>39303</v>
      </c>
      <c r="G295">
        <v>9.4600000000000009</v>
      </c>
      <c r="H295">
        <v>0</v>
      </c>
      <c r="I295">
        <v>-4.4159799999999994</v>
      </c>
      <c r="J295" s="14">
        <v>39334</v>
      </c>
      <c r="K295">
        <v>3.11</v>
      </c>
      <c r="L295">
        <v>0</v>
      </c>
      <c r="M295">
        <v>-8.3609299999999998</v>
      </c>
      <c r="O295" t="str">
        <f t="shared" si="82"/>
        <v/>
      </c>
      <c r="P295" t="str">
        <f t="shared" si="73"/>
        <v/>
      </c>
      <c r="Q295" t="str">
        <f t="shared" si="74"/>
        <v/>
      </c>
      <c r="R295" t="str">
        <f t="shared" si="75"/>
        <v/>
      </c>
      <c r="S295" t="str">
        <f t="shared" si="76"/>
        <v/>
      </c>
      <c r="T295" t="str">
        <f t="shared" si="77"/>
        <v/>
      </c>
      <c r="U295" t="str">
        <f t="shared" si="78"/>
        <v/>
      </c>
      <c r="V295" t="str">
        <f t="shared" si="79"/>
        <v/>
      </c>
      <c r="W295" t="str">
        <f t="shared" si="80"/>
        <v/>
      </c>
      <c r="X295" t="str">
        <f t="shared" si="81"/>
        <v/>
      </c>
    </row>
    <row r="296" spans="1:24" x14ac:dyDescent="0.35">
      <c r="A296">
        <v>2007</v>
      </c>
      <c r="B296" s="14">
        <v>39273</v>
      </c>
      <c r="C296">
        <v>7.02</v>
      </c>
      <c r="D296">
        <v>0</v>
      </c>
      <c r="E296">
        <v>-10.702259999999999</v>
      </c>
      <c r="F296" s="14">
        <v>39304</v>
      </c>
      <c r="G296">
        <v>6.78</v>
      </c>
      <c r="H296">
        <v>0</v>
      </c>
      <c r="I296">
        <v>-8.2671400000000013</v>
      </c>
      <c r="J296" s="14">
        <v>39335</v>
      </c>
      <c r="K296">
        <v>3.91</v>
      </c>
      <c r="L296">
        <v>1.1399999999999999</v>
      </c>
      <c r="M296">
        <v>151.41966999999997</v>
      </c>
      <c r="O296" t="str">
        <f t="shared" si="82"/>
        <v/>
      </c>
      <c r="P296" t="str">
        <f t="shared" si="73"/>
        <v/>
      </c>
      <c r="Q296" t="str">
        <f t="shared" si="74"/>
        <v/>
      </c>
      <c r="R296" t="str">
        <f t="shared" si="75"/>
        <v/>
      </c>
      <c r="S296" t="str">
        <f t="shared" si="76"/>
        <v/>
      </c>
      <c r="T296" t="str">
        <f t="shared" si="77"/>
        <v/>
      </c>
      <c r="U296" t="str">
        <f t="shared" si="78"/>
        <v/>
      </c>
      <c r="V296" t="str">
        <f t="shared" si="79"/>
        <v/>
      </c>
      <c r="W296" t="str">
        <f t="shared" si="80"/>
        <v/>
      </c>
      <c r="X296" t="str">
        <f t="shared" si="81"/>
        <v/>
      </c>
    </row>
    <row r="297" spans="1:24" x14ac:dyDescent="0.35">
      <c r="A297">
        <v>2007</v>
      </c>
      <c r="B297" s="14">
        <v>39274</v>
      </c>
      <c r="C297">
        <v>6.72</v>
      </c>
      <c r="D297">
        <v>7.0000000000000007E-2</v>
      </c>
      <c r="E297">
        <v>-1.3928599999999989</v>
      </c>
      <c r="F297" s="14">
        <v>39305</v>
      </c>
      <c r="G297">
        <v>6</v>
      </c>
      <c r="H297">
        <v>0</v>
      </c>
      <c r="I297">
        <v>-9.3880000000000017</v>
      </c>
      <c r="J297" s="14">
        <v>39336</v>
      </c>
      <c r="K297">
        <v>4.62</v>
      </c>
      <c r="L297">
        <v>0.92</v>
      </c>
      <c r="M297">
        <v>121.82694000000001</v>
      </c>
      <c r="O297" t="str">
        <f t="shared" si="82"/>
        <v/>
      </c>
      <c r="P297" t="str">
        <f t="shared" si="73"/>
        <v/>
      </c>
      <c r="Q297" t="str">
        <f t="shared" si="74"/>
        <v/>
      </c>
      <c r="R297" t="str">
        <f t="shared" si="75"/>
        <v/>
      </c>
      <c r="S297" t="str">
        <f t="shared" si="76"/>
        <v/>
      </c>
      <c r="T297" t="str">
        <f t="shared" si="77"/>
        <v/>
      </c>
      <c r="U297" t="str">
        <f t="shared" si="78"/>
        <v/>
      </c>
      <c r="V297" t="str">
        <f t="shared" si="79"/>
        <v/>
      </c>
      <c r="W297" t="str">
        <f t="shared" si="80"/>
        <v/>
      </c>
      <c r="X297" t="str">
        <f t="shared" si="81"/>
        <v/>
      </c>
    </row>
    <row r="298" spans="1:24" x14ac:dyDescent="0.35">
      <c r="A298">
        <v>2007</v>
      </c>
      <c r="B298" s="14">
        <v>39275</v>
      </c>
      <c r="C298">
        <v>7.38</v>
      </c>
      <c r="D298">
        <v>0.28999999999999998</v>
      </c>
      <c r="E298">
        <v>30.168559999999999</v>
      </c>
      <c r="F298" s="14">
        <v>39306</v>
      </c>
      <c r="G298">
        <v>6.15</v>
      </c>
      <c r="H298">
        <v>0</v>
      </c>
      <c r="I298">
        <v>-9.1724500000000013</v>
      </c>
      <c r="J298" s="14">
        <v>39337</v>
      </c>
      <c r="K298">
        <v>7.72</v>
      </c>
      <c r="L298">
        <v>0.55000000000000004</v>
      </c>
      <c r="M298">
        <v>74.796140000000008</v>
      </c>
      <c r="O298" t="str">
        <f t="shared" si="82"/>
        <v/>
      </c>
      <c r="P298" t="str">
        <f t="shared" si="73"/>
        <v/>
      </c>
      <c r="Q298" t="str">
        <f t="shared" si="74"/>
        <v/>
      </c>
      <c r="R298" t="str">
        <f t="shared" si="75"/>
        <v/>
      </c>
      <c r="S298" t="str">
        <f t="shared" si="76"/>
        <v/>
      </c>
      <c r="T298" t="str">
        <f t="shared" si="77"/>
        <v/>
      </c>
      <c r="U298" t="str">
        <f t="shared" si="78"/>
        <v/>
      </c>
      <c r="V298" t="str">
        <f t="shared" si="79"/>
        <v/>
      </c>
      <c r="W298" t="str">
        <f t="shared" si="80"/>
        <v/>
      </c>
      <c r="X298" t="str">
        <f t="shared" si="81"/>
        <v/>
      </c>
    </row>
    <row r="299" spans="1:24" x14ac:dyDescent="0.35">
      <c r="A299">
        <v>2007</v>
      </c>
      <c r="B299" s="14">
        <v>39276</v>
      </c>
      <c r="C299">
        <v>6.96</v>
      </c>
      <c r="D299">
        <v>0.04</v>
      </c>
      <c r="E299">
        <v>-5.2224799999999982</v>
      </c>
      <c r="F299" s="14">
        <v>39307</v>
      </c>
      <c r="G299">
        <v>6.28</v>
      </c>
      <c r="H299">
        <v>0.48</v>
      </c>
      <c r="I299">
        <v>57.806359999999998</v>
      </c>
      <c r="J299" s="14">
        <v>39338</v>
      </c>
      <c r="K299">
        <v>3.81</v>
      </c>
      <c r="L299">
        <v>0</v>
      </c>
      <c r="M299">
        <v>-7.3550300000000002</v>
      </c>
      <c r="O299" t="str">
        <f t="shared" si="82"/>
        <v/>
      </c>
      <c r="P299" t="str">
        <f t="shared" si="73"/>
        <v/>
      </c>
      <c r="Q299" t="str">
        <f t="shared" si="74"/>
        <v/>
      </c>
      <c r="R299" t="str">
        <f t="shared" si="75"/>
        <v/>
      </c>
      <c r="S299" t="str">
        <f t="shared" si="76"/>
        <v/>
      </c>
      <c r="T299" t="str">
        <f t="shared" si="77"/>
        <v/>
      </c>
      <c r="U299" t="str">
        <f t="shared" si="78"/>
        <v/>
      </c>
      <c r="V299" t="str">
        <f t="shared" si="79"/>
        <v/>
      </c>
      <c r="W299" t="str">
        <f t="shared" si="80"/>
        <v/>
      </c>
      <c r="X299" t="str">
        <f t="shared" si="81"/>
        <v/>
      </c>
    </row>
    <row r="300" spans="1:24" x14ac:dyDescent="0.35">
      <c r="A300">
        <v>2007</v>
      </c>
      <c r="B300" s="14">
        <v>39277</v>
      </c>
      <c r="C300">
        <v>6.34</v>
      </c>
      <c r="D300">
        <v>0</v>
      </c>
      <c r="E300">
        <v>-11.679419999999999</v>
      </c>
      <c r="F300" s="14">
        <v>39308</v>
      </c>
      <c r="G300">
        <v>6.21</v>
      </c>
      <c r="H300">
        <v>0.02</v>
      </c>
      <c r="I300">
        <v>-6.303230000000001</v>
      </c>
      <c r="J300" s="14">
        <v>39339</v>
      </c>
      <c r="K300">
        <v>2.81</v>
      </c>
      <c r="L300">
        <v>0</v>
      </c>
      <c r="M300">
        <v>-8.7920300000000005</v>
      </c>
      <c r="O300" t="str">
        <f t="shared" si="82"/>
        <v/>
      </c>
      <c r="P300" t="str">
        <f t="shared" si="73"/>
        <v/>
      </c>
      <c r="Q300" t="str">
        <f t="shared" si="74"/>
        <v/>
      </c>
      <c r="R300" t="str">
        <f t="shared" si="75"/>
        <v/>
      </c>
      <c r="S300" t="str">
        <f t="shared" si="76"/>
        <v/>
      </c>
      <c r="T300" t="str">
        <f t="shared" si="77"/>
        <v/>
      </c>
      <c r="U300" t="str">
        <f t="shared" si="78"/>
        <v/>
      </c>
      <c r="V300" t="str">
        <f t="shared" si="79"/>
        <v/>
      </c>
      <c r="W300" t="str">
        <f t="shared" si="80"/>
        <v/>
      </c>
      <c r="X300" t="str">
        <f t="shared" si="81"/>
        <v/>
      </c>
    </row>
    <row r="301" spans="1:24" x14ac:dyDescent="0.35">
      <c r="A301">
        <v>2007</v>
      </c>
      <c r="B301" s="14">
        <v>39278</v>
      </c>
      <c r="C301">
        <v>6.32</v>
      </c>
      <c r="D301">
        <v>0</v>
      </c>
      <c r="E301">
        <v>-11.708159999999998</v>
      </c>
      <c r="F301" s="14">
        <v>39309</v>
      </c>
      <c r="G301">
        <v>5.79</v>
      </c>
      <c r="H301">
        <v>0.03</v>
      </c>
      <c r="I301">
        <v>-5.515270000000001</v>
      </c>
      <c r="J301" s="14">
        <v>39340</v>
      </c>
      <c r="K301">
        <v>2.81</v>
      </c>
      <c r="L301">
        <v>0</v>
      </c>
      <c r="M301">
        <v>-8.7920300000000005</v>
      </c>
      <c r="O301" t="str">
        <f t="shared" si="82"/>
        <v/>
      </c>
      <c r="P301" t="str">
        <f t="shared" si="73"/>
        <v/>
      </c>
      <c r="Q301" t="str">
        <f t="shared" si="74"/>
        <v/>
      </c>
      <c r="R301" t="str">
        <f t="shared" si="75"/>
        <v/>
      </c>
      <c r="S301" t="str">
        <f t="shared" si="76"/>
        <v/>
      </c>
      <c r="T301" t="str">
        <f t="shared" si="77"/>
        <v/>
      </c>
      <c r="U301" t="str">
        <f t="shared" si="78"/>
        <v/>
      </c>
      <c r="V301" t="str">
        <f t="shared" si="79"/>
        <v/>
      </c>
      <c r="W301" t="str">
        <f t="shared" si="80"/>
        <v/>
      </c>
      <c r="X301" t="str">
        <f t="shared" si="81"/>
        <v/>
      </c>
    </row>
    <row r="302" spans="1:24" x14ac:dyDescent="0.35">
      <c r="A302">
        <v>2007</v>
      </c>
      <c r="B302" s="14">
        <v>39279</v>
      </c>
      <c r="C302">
        <v>6.48</v>
      </c>
      <c r="D302">
        <v>0.14000000000000001</v>
      </c>
      <c r="E302">
        <v>8.0027600000000039</v>
      </c>
      <c r="F302" s="14">
        <v>39310</v>
      </c>
      <c r="G302">
        <v>5.45</v>
      </c>
      <c r="H302">
        <v>0</v>
      </c>
      <c r="I302">
        <v>-10.178350000000002</v>
      </c>
      <c r="J302" s="14">
        <v>39341</v>
      </c>
      <c r="K302">
        <v>2.98</v>
      </c>
      <c r="L302">
        <v>0</v>
      </c>
      <c r="M302">
        <v>-8.547740000000001</v>
      </c>
      <c r="O302" t="str">
        <f t="shared" si="82"/>
        <v/>
      </c>
      <c r="P302" t="str">
        <f t="shared" si="73"/>
        <v/>
      </c>
      <c r="Q302" t="str">
        <f t="shared" si="74"/>
        <v/>
      </c>
      <c r="R302" t="str">
        <f t="shared" si="75"/>
        <v/>
      </c>
      <c r="S302" t="str">
        <f t="shared" si="76"/>
        <v/>
      </c>
      <c r="T302" t="str">
        <f t="shared" si="77"/>
        <v/>
      </c>
      <c r="U302" t="str">
        <f t="shared" si="78"/>
        <v/>
      </c>
      <c r="V302" t="str">
        <f t="shared" si="79"/>
        <v/>
      </c>
      <c r="W302" t="str">
        <f t="shared" si="80"/>
        <v/>
      </c>
      <c r="X302" t="str">
        <f t="shared" si="81"/>
        <v/>
      </c>
    </row>
    <row r="303" spans="1:24" x14ac:dyDescent="0.35">
      <c r="A303">
        <v>2007</v>
      </c>
      <c r="B303" s="14">
        <v>39280</v>
      </c>
      <c r="C303">
        <v>6.3</v>
      </c>
      <c r="D303">
        <v>0</v>
      </c>
      <c r="E303">
        <v>-11.736899999999999</v>
      </c>
      <c r="F303" s="14">
        <v>39311</v>
      </c>
      <c r="G303">
        <v>5.23</v>
      </c>
      <c r="H303">
        <v>0.04</v>
      </c>
      <c r="I303">
        <v>-4.9284900000000009</v>
      </c>
      <c r="J303" s="14">
        <v>39342</v>
      </c>
      <c r="K303">
        <v>2.66</v>
      </c>
      <c r="L303">
        <v>0</v>
      </c>
      <c r="M303">
        <v>-9.0075800000000008</v>
      </c>
      <c r="O303" t="str">
        <f t="shared" si="82"/>
        <v/>
      </c>
      <c r="P303" t="str">
        <f t="shared" si="73"/>
        <v/>
      </c>
      <c r="Q303" t="str">
        <f t="shared" si="74"/>
        <v/>
      </c>
      <c r="R303" t="str">
        <f t="shared" si="75"/>
        <v/>
      </c>
      <c r="S303" t="str">
        <f t="shared" si="76"/>
        <v/>
      </c>
      <c r="T303" t="str">
        <f t="shared" si="77"/>
        <v/>
      </c>
      <c r="U303" t="str">
        <f t="shared" si="78"/>
        <v/>
      </c>
      <c r="V303" t="str">
        <f t="shared" si="79"/>
        <v/>
      </c>
      <c r="W303" t="str">
        <f t="shared" si="80"/>
        <v/>
      </c>
      <c r="X303" t="str">
        <f t="shared" si="81"/>
        <v/>
      </c>
    </row>
    <row r="304" spans="1:24" x14ac:dyDescent="0.35">
      <c r="A304">
        <v>2007</v>
      </c>
      <c r="B304" s="14">
        <v>39281</v>
      </c>
      <c r="C304">
        <v>6.23</v>
      </c>
      <c r="D304">
        <v>0.09</v>
      </c>
      <c r="E304">
        <v>0.68600999999999956</v>
      </c>
      <c r="F304" s="14">
        <v>39312</v>
      </c>
      <c r="G304">
        <v>5.36</v>
      </c>
      <c r="H304">
        <v>0.38</v>
      </c>
      <c r="I304">
        <v>42.569320000000005</v>
      </c>
      <c r="J304" s="14">
        <v>39343</v>
      </c>
      <c r="K304">
        <v>2.35</v>
      </c>
      <c r="L304">
        <v>0</v>
      </c>
      <c r="M304">
        <v>-9.4530499999999993</v>
      </c>
      <c r="O304" t="str">
        <f t="shared" si="82"/>
        <v/>
      </c>
      <c r="P304" t="str">
        <f t="shared" si="73"/>
        <v/>
      </c>
      <c r="Q304" t="str">
        <f t="shared" si="74"/>
        <v/>
      </c>
      <c r="R304" t="str">
        <f t="shared" si="75"/>
        <v/>
      </c>
      <c r="S304" t="str">
        <f t="shared" si="76"/>
        <v/>
      </c>
      <c r="T304" t="str">
        <f t="shared" si="77"/>
        <v/>
      </c>
      <c r="U304" t="str">
        <f t="shared" si="78"/>
        <v/>
      </c>
      <c r="V304" t="str">
        <f t="shared" si="79"/>
        <v/>
      </c>
      <c r="W304" t="str">
        <f t="shared" si="80"/>
        <v/>
      </c>
      <c r="X304" t="str">
        <f t="shared" si="81"/>
        <v/>
      </c>
    </row>
    <row r="305" spans="1:24" x14ac:dyDescent="0.35">
      <c r="A305">
        <v>2007</v>
      </c>
      <c r="B305" s="14">
        <v>39282</v>
      </c>
      <c r="C305">
        <v>8.2799999999999994</v>
      </c>
      <c r="D305">
        <v>0.55000000000000004</v>
      </c>
      <c r="E305">
        <v>67.640860000000018</v>
      </c>
      <c r="F305" s="14">
        <v>39313</v>
      </c>
      <c r="G305">
        <v>5.1100000000000003</v>
      </c>
      <c r="H305">
        <v>0.23</v>
      </c>
      <c r="I305">
        <v>21.337569999999999</v>
      </c>
      <c r="J305" s="14">
        <v>39344</v>
      </c>
      <c r="K305">
        <v>2.31</v>
      </c>
      <c r="L305">
        <v>0</v>
      </c>
      <c r="M305">
        <v>-9.5105299999999993</v>
      </c>
      <c r="O305" t="str">
        <f t="shared" si="82"/>
        <v/>
      </c>
      <c r="P305" t="str">
        <f t="shared" si="73"/>
        <v/>
      </c>
      <c r="Q305" t="str">
        <f t="shared" si="74"/>
        <v/>
      </c>
      <c r="R305" t="str">
        <f t="shared" si="75"/>
        <v/>
      </c>
      <c r="S305" t="str">
        <f t="shared" si="76"/>
        <v/>
      </c>
      <c r="T305" t="str">
        <f t="shared" si="77"/>
        <v/>
      </c>
      <c r="U305" t="str">
        <f t="shared" si="78"/>
        <v/>
      </c>
      <c r="V305" t="str">
        <f t="shared" si="79"/>
        <v/>
      </c>
      <c r="W305" t="str">
        <f t="shared" si="80"/>
        <v/>
      </c>
      <c r="X305" t="str">
        <f t="shared" si="81"/>
        <v/>
      </c>
    </row>
    <row r="306" spans="1:24" x14ac:dyDescent="0.35">
      <c r="A306">
        <v>2007</v>
      </c>
      <c r="B306" s="14">
        <v>39283</v>
      </c>
      <c r="C306">
        <v>19.5</v>
      </c>
      <c r="D306">
        <v>0.56000000000000005</v>
      </c>
      <c r="E306">
        <v>85.155500000000004</v>
      </c>
      <c r="F306" s="14">
        <v>39314</v>
      </c>
      <c r="G306">
        <v>4.5599999999999996</v>
      </c>
      <c r="H306">
        <v>0</v>
      </c>
      <c r="I306">
        <v>-11.457280000000001</v>
      </c>
      <c r="J306" s="14">
        <v>39345</v>
      </c>
      <c r="K306">
        <v>2.3199999999999998</v>
      </c>
      <c r="L306">
        <v>0</v>
      </c>
      <c r="M306">
        <v>-9.4961599999999997</v>
      </c>
      <c r="O306" t="str">
        <f t="shared" si="82"/>
        <v/>
      </c>
      <c r="P306" t="str">
        <f t="shared" si="73"/>
        <v/>
      </c>
      <c r="Q306" t="str">
        <f t="shared" si="74"/>
        <v/>
      </c>
      <c r="R306" t="str">
        <f t="shared" si="75"/>
        <v/>
      </c>
      <c r="S306" t="str">
        <f t="shared" si="76"/>
        <v/>
      </c>
      <c r="T306" t="str">
        <f t="shared" si="77"/>
        <v/>
      </c>
      <c r="U306" t="str">
        <f t="shared" si="78"/>
        <v/>
      </c>
      <c r="V306" t="str">
        <f t="shared" si="79"/>
        <v/>
      </c>
      <c r="W306" t="str">
        <f t="shared" si="80"/>
        <v/>
      </c>
      <c r="X306" t="str">
        <f t="shared" si="81"/>
        <v/>
      </c>
    </row>
    <row r="307" spans="1:24" x14ac:dyDescent="0.35">
      <c r="A307">
        <v>2007</v>
      </c>
      <c r="B307" s="14">
        <v>39284</v>
      </c>
      <c r="C307">
        <v>19</v>
      </c>
      <c r="D307">
        <v>0.27</v>
      </c>
      <c r="E307">
        <v>44.083500000000001</v>
      </c>
      <c r="F307" s="14">
        <v>39315</v>
      </c>
      <c r="G307">
        <v>4.37</v>
      </c>
      <c r="H307">
        <v>0</v>
      </c>
      <c r="I307">
        <v>-11.730310000000001</v>
      </c>
      <c r="J307" s="14">
        <v>39346</v>
      </c>
      <c r="K307">
        <v>2.3199999999999998</v>
      </c>
      <c r="L307">
        <v>0</v>
      </c>
      <c r="M307">
        <v>-9.4961599999999997</v>
      </c>
      <c r="O307" t="str">
        <f t="shared" si="82"/>
        <v/>
      </c>
      <c r="P307" t="str">
        <f t="shared" si="73"/>
        <v/>
      </c>
      <c r="Q307" t="str">
        <f t="shared" si="74"/>
        <v/>
      </c>
      <c r="R307" t="str">
        <f t="shared" si="75"/>
        <v/>
      </c>
      <c r="S307" t="str">
        <f t="shared" si="76"/>
        <v/>
      </c>
      <c r="T307" t="str">
        <f t="shared" si="77"/>
        <v/>
      </c>
      <c r="U307" t="str">
        <f t="shared" si="78"/>
        <v/>
      </c>
      <c r="V307" t="str">
        <f t="shared" si="79"/>
        <v/>
      </c>
      <c r="W307" t="str">
        <f t="shared" si="80"/>
        <v/>
      </c>
      <c r="X307" t="str">
        <f t="shared" si="81"/>
        <v/>
      </c>
    </row>
    <row r="308" spans="1:24" x14ac:dyDescent="0.35">
      <c r="A308">
        <v>2007</v>
      </c>
      <c r="B308" s="14">
        <v>39285</v>
      </c>
      <c r="C308">
        <v>15.3</v>
      </c>
      <c r="D308">
        <v>0</v>
      </c>
      <c r="E308">
        <v>1.1961000000000013</v>
      </c>
      <c r="F308" s="14">
        <v>39316</v>
      </c>
      <c r="G308">
        <v>4.18</v>
      </c>
      <c r="H308">
        <v>0</v>
      </c>
      <c r="I308">
        <v>-12.003340000000001</v>
      </c>
      <c r="J308" s="14">
        <v>39347</v>
      </c>
      <c r="K308">
        <v>2.33</v>
      </c>
      <c r="L308">
        <v>0</v>
      </c>
      <c r="M308">
        <v>-9.4817900000000002</v>
      </c>
      <c r="O308" t="str">
        <f t="shared" si="82"/>
        <v/>
      </c>
      <c r="P308" t="str">
        <f t="shared" si="73"/>
        <v/>
      </c>
      <c r="Q308" t="str">
        <f t="shared" si="74"/>
        <v/>
      </c>
      <c r="R308" t="str">
        <f t="shared" si="75"/>
        <v/>
      </c>
      <c r="S308" t="str">
        <f t="shared" si="76"/>
        <v/>
      </c>
      <c r="T308" t="str">
        <f t="shared" si="77"/>
        <v/>
      </c>
      <c r="U308" t="str">
        <f t="shared" si="78"/>
        <v/>
      </c>
      <c r="V308" t="str">
        <f t="shared" si="79"/>
        <v/>
      </c>
      <c r="W308" t="str">
        <f t="shared" si="80"/>
        <v/>
      </c>
      <c r="X308" t="str">
        <f t="shared" si="81"/>
        <v/>
      </c>
    </row>
    <row r="309" spans="1:24" x14ac:dyDescent="0.35">
      <c r="A309">
        <v>2007</v>
      </c>
      <c r="B309" s="14">
        <v>39286</v>
      </c>
      <c r="C309">
        <v>12.8</v>
      </c>
      <c r="D309">
        <v>0</v>
      </c>
      <c r="E309">
        <v>-2.3963999999999963</v>
      </c>
      <c r="F309" s="14">
        <v>39317</v>
      </c>
      <c r="G309">
        <v>4.09</v>
      </c>
      <c r="H309">
        <v>0</v>
      </c>
      <c r="I309">
        <v>-12.132670000000001</v>
      </c>
      <c r="J309" s="14">
        <v>39348</v>
      </c>
      <c r="K309">
        <v>2.21</v>
      </c>
      <c r="L309">
        <v>0</v>
      </c>
      <c r="M309">
        <v>-9.6542300000000001</v>
      </c>
      <c r="O309" t="str">
        <f t="shared" si="82"/>
        <v/>
      </c>
      <c r="P309" t="str">
        <f t="shared" si="73"/>
        <v/>
      </c>
      <c r="Q309" t="str">
        <f t="shared" si="74"/>
        <v/>
      </c>
      <c r="R309" t="str">
        <f t="shared" si="75"/>
        <v/>
      </c>
      <c r="S309" t="str">
        <f t="shared" si="76"/>
        <v/>
      </c>
      <c r="T309" t="str">
        <f t="shared" si="77"/>
        <v/>
      </c>
      <c r="U309" t="str">
        <f t="shared" si="78"/>
        <v/>
      </c>
      <c r="V309" t="str">
        <f t="shared" si="79"/>
        <v/>
      </c>
      <c r="W309" t="str">
        <f t="shared" si="80"/>
        <v/>
      </c>
      <c r="X309" t="str">
        <f t="shared" si="81"/>
        <v/>
      </c>
    </row>
    <row r="310" spans="1:24" x14ac:dyDescent="0.35">
      <c r="A310">
        <v>2007</v>
      </c>
      <c r="B310" s="14">
        <v>39287</v>
      </c>
      <c r="C310">
        <v>12.2</v>
      </c>
      <c r="D310">
        <v>0</v>
      </c>
      <c r="E310">
        <v>-3.2586000000000013</v>
      </c>
      <c r="F310" s="14">
        <v>39318</v>
      </c>
      <c r="G310">
        <v>4.53</v>
      </c>
      <c r="H310">
        <v>0.2</v>
      </c>
      <c r="I310">
        <v>16.329609999999995</v>
      </c>
      <c r="J310" s="14">
        <v>39349</v>
      </c>
      <c r="K310">
        <v>2</v>
      </c>
      <c r="L310">
        <v>0</v>
      </c>
      <c r="M310">
        <v>-9.9559999999999995</v>
      </c>
      <c r="O310" t="str">
        <f t="shared" si="82"/>
        <v/>
      </c>
      <c r="P310" t="str">
        <f t="shared" si="73"/>
        <v/>
      </c>
      <c r="Q310" t="str">
        <f t="shared" si="74"/>
        <v/>
      </c>
      <c r="R310" t="str">
        <f t="shared" si="75"/>
        <v/>
      </c>
      <c r="S310" t="str">
        <f t="shared" si="76"/>
        <v/>
      </c>
      <c r="T310" t="str">
        <f t="shared" si="77"/>
        <v/>
      </c>
      <c r="U310" t="str">
        <f t="shared" si="78"/>
        <v/>
      </c>
      <c r="V310" t="str">
        <f t="shared" si="79"/>
        <v/>
      </c>
      <c r="W310" t="str">
        <f t="shared" si="80"/>
        <v/>
      </c>
      <c r="X310" t="str">
        <f t="shared" si="81"/>
        <v/>
      </c>
    </row>
    <row r="311" spans="1:24" x14ac:dyDescent="0.35">
      <c r="A311">
        <v>2007</v>
      </c>
      <c r="B311" s="14">
        <v>39288</v>
      </c>
      <c r="C311">
        <v>9.7200000000000006</v>
      </c>
      <c r="D311">
        <v>0</v>
      </c>
      <c r="E311">
        <v>-6.822359999999998</v>
      </c>
      <c r="F311" s="14">
        <v>39319</v>
      </c>
      <c r="G311">
        <v>4.5</v>
      </c>
      <c r="H311">
        <v>0</v>
      </c>
      <c r="I311">
        <v>-11.543500000000002</v>
      </c>
      <c r="J311" s="14">
        <v>39350</v>
      </c>
      <c r="K311">
        <v>1.75</v>
      </c>
      <c r="L311">
        <v>0</v>
      </c>
      <c r="M311">
        <v>-10.315249999999999</v>
      </c>
      <c r="O311" t="str">
        <f t="shared" si="82"/>
        <v/>
      </c>
      <c r="P311" t="str">
        <f t="shared" si="73"/>
        <v/>
      </c>
      <c r="Q311" t="str">
        <f t="shared" si="74"/>
        <v/>
      </c>
      <c r="R311" t="str">
        <f t="shared" si="75"/>
        <v/>
      </c>
      <c r="S311" t="str">
        <f t="shared" si="76"/>
        <v/>
      </c>
      <c r="T311" t="str">
        <f t="shared" si="77"/>
        <v/>
      </c>
      <c r="U311" t="str">
        <f t="shared" si="78"/>
        <v/>
      </c>
      <c r="V311" t="str">
        <f t="shared" si="79"/>
        <v/>
      </c>
      <c r="W311" t="str">
        <f t="shared" si="80"/>
        <v/>
      </c>
      <c r="X311" t="str">
        <f t="shared" si="81"/>
        <v/>
      </c>
    </row>
    <row r="312" spans="1:24" x14ac:dyDescent="0.35">
      <c r="A312">
        <v>2007</v>
      </c>
      <c r="B312" s="14">
        <v>39289</v>
      </c>
      <c r="C312">
        <v>8.59</v>
      </c>
      <c r="D312">
        <v>0</v>
      </c>
      <c r="E312">
        <v>-8.4461699999999986</v>
      </c>
      <c r="F312" s="14">
        <v>39320</v>
      </c>
      <c r="G312">
        <v>4.1100000000000003</v>
      </c>
      <c r="H312">
        <v>0.02</v>
      </c>
      <c r="I312">
        <v>-9.3209300000000024</v>
      </c>
      <c r="J312" s="14">
        <v>39351</v>
      </c>
      <c r="K312">
        <v>1.65</v>
      </c>
      <c r="L312">
        <v>0.52</v>
      </c>
      <c r="M312">
        <v>61.899050000000003</v>
      </c>
      <c r="O312" t="str">
        <f t="shared" si="82"/>
        <v/>
      </c>
      <c r="P312" t="str">
        <f t="shared" si="73"/>
        <v/>
      </c>
      <c r="Q312" t="str">
        <f t="shared" si="74"/>
        <v/>
      </c>
      <c r="R312" t="str">
        <f t="shared" si="75"/>
        <v/>
      </c>
      <c r="S312" t="str">
        <f t="shared" si="76"/>
        <v/>
      </c>
      <c r="T312" t="str">
        <f t="shared" si="77"/>
        <v/>
      </c>
      <c r="U312" t="str">
        <f t="shared" si="78"/>
        <v/>
      </c>
      <c r="V312" t="str">
        <f t="shared" si="79"/>
        <v/>
      </c>
      <c r="W312" t="str">
        <f t="shared" si="80"/>
        <v/>
      </c>
      <c r="X312" t="str">
        <f t="shared" si="81"/>
        <v/>
      </c>
    </row>
    <row r="313" spans="1:24" x14ac:dyDescent="0.35">
      <c r="A313">
        <v>2007</v>
      </c>
      <c r="B313" s="14">
        <v>39290</v>
      </c>
      <c r="C313">
        <v>7.6</v>
      </c>
      <c r="D313">
        <v>0</v>
      </c>
      <c r="E313">
        <v>-9.8687999999999985</v>
      </c>
      <c r="F313" s="14">
        <v>39321</v>
      </c>
      <c r="G313">
        <v>4.12</v>
      </c>
      <c r="H313">
        <v>0</v>
      </c>
      <c r="I313">
        <v>-12.089560000000002</v>
      </c>
      <c r="J313" s="14">
        <v>39352</v>
      </c>
      <c r="K313">
        <v>1.65</v>
      </c>
      <c r="L313">
        <v>0.8</v>
      </c>
      <c r="M313">
        <v>100.86104999999999</v>
      </c>
      <c r="O313" t="str">
        <f t="shared" si="82"/>
        <v/>
      </c>
      <c r="P313" t="str">
        <f t="shared" si="73"/>
        <v/>
      </c>
      <c r="Q313" t="str">
        <f t="shared" si="74"/>
        <v/>
      </c>
      <c r="R313" t="str">
        <f t="shared" si="75"/>
        <v/>
      </c>
      <c r="S313" t="str">
        <f t="shared" si="76"/>
        <v/>
      </c>
      <c r="T313" t="str">
        <f t="shared" si="77"/>
        <v/>
      </c>
      <c r="U313" t="str">
        <f t="shared" si="78"/>
        <v/>
      </c>
      <c r="V313" t="str">
        <f t="shared" si="79"/>
        <v/>
      </c>
      <c r="W313" t="str">
        <f t="shared" si="80"/>
        <v/>
      </c>
      <c r="X313" t="str">
        <f t="shared" si="81"/>
        <v/>
      </c>
    </row>
    <row r="314" spans="1:24" x14ac:dyDescent="0.35">
      <c r="A314">
        <v>2007</v>
      </c>
      <c r="B314" s="14">
        <v>39291</v>
      </c>
      <c r="C314">
        <v>6.9</v>
      </c>
      <c r="D314">
        <v>0</v>
      </c>
      <c r="E314">
        <v>-10.874699999999999</v>
      </c>
      <c r="F314" s="14">
        <v>39322</v>
      </c>
      <c r="G314">
        <v>4.1399999999999997</v>
      </c>
      <c r="H314">
        <v>0</v>
      </c>
      <c r="I314">
        <v>-12.060820000000001</v>
      </c>
      <c r="J314" s="14">
        <v>39353</v>
      </c>
      <c r="K314">
        <v>4.95</v>
      </c>
      <c r="L314">
        <v>0</v>
      </c>
      <c r="M314">
        <v>-5.7168499999999991</v>
      </c>
      <c r="O314" t="str">
        <f t="shared" si="82"/>
        <v/>
      </c>
      <c r="P314" t="str">
        <f t="shared" si="73"/>
        <v/>
      </c>
      <c r="Q314" t="str">
        <f t="shared" si="74"/>
        <v/>
      </c>
      <c r="R314" t="str">
        <f t="shared" si="75"/>
        <v/>
      </c>
      <c r="S314" t="str">
        <f t="shared" si="76"/>
        <v/>
      </c>
      <c r="T314" t="str">
        <f t="shared" si="77"/>
        <v/>
      </c>
      <c r="U314" t="str">
        <f t="shared" si="78"/>
        <v/>
      </c>
      <c r="V314" t="str">
        <f t="shared" si="79"/>
        <v/>
      </c>
      <c r="W314" t="str">
        <f t="shared" si="80"/>
        <v/>
      </c>
      <c r="X314" t="str">
        <f t="shared" si="81"/>
        <v/>
      </c>
    </row>
    <row r="315" spans="1:24" x14ac:dyDescent="0.35">
      <c r="A315">
        <v>2007</v>
      </c>
      <c r="B315" s="14">
        <v>39292</v>
      </c>
      <c r="C315">
        <v>6.7</v>
      </c>
      <c r="D315">
        <v>0</v>
      </c>
      <c r="E315">
        <v>-11.162099999999999</v>
      </c>
      <c r="F315" s="14">
        <v>39323</v>
      </c>
      <c r="G315">
        <v>3.94</v>
      </c>
      <c r="H315">
        <v>0</v>
      </c>
      <c r="I315">
        <v>-12.348220000000001</v>
      </c>
      <c r="J315" s="14">
        <v>39354</v>
      </c>
      <c r="K315">
        <v>4.1900000000000004</v>
      </c>
      <c r="L315">
        <v>0</v>
      </c>
      <c r="M315">
        <v>-6.8089699999999995</v>
      </c>
      <c r="O315" t="str">
        <f t="shared" si="82"/>
        <v/>
      </c>
      <c r="P315" t="str">
        <f t="shared" si="73"/>
        <v/>
      </c>
      <c r="Q315" t="str">
        <f t="shared" si="74"/>
        <v/>
      </c>
      <c r="R315" t="str">
        <f t="shared" si="75"/>
        <v/>
      </c>
      <c r="S315" t="str">
        <f t="shared" si="76"/>
        <v/>
      </c>
      <c r="T315" t="str">
        <f t="shared" si="77"/>
        <v/>
      </c>
      <c r="U315" t="str">
        <f t="shared" si="78"/>
        <v/>
      </c>
      <c r="V315" t="str">
        <f t="shared" si="79"/>
        <v/>
      </c>
      <c r="W315" t="str">
        <f t="shared" si="80"/>
        <v/>
      </c>
      <c r="X315" t="str">
        <f t="shared" si="81"/>
        <v/>
      </c>
    </row>
    <row r="316" spans="1:24" x14ac:dyDescent="0.35">
      <c r="A316">
        <v>2007</v>
      </c>
      <c r="B316" s="14">
        <v>39293</v>
      </c>
      <c r="C316">
        <v>6.58</v>
      </c>
      <c r="D316">
        <v>0</v>
      </c>
      <c r="E316">
        <v>-11.334539999999999</v>
      </c>
      <c r="F316" s="14">
        <v>39324</v>
      </c>
      <c r="G316">
        <v>4.3600000000000003</v>
      </c>
      <c r="H316">
        <v>0</v>
      </c>
      <c r="I316">
        <v>-11.744680000000001</v>
      </c>
      <c r="J316" s="14">
        <v>39355</v>
      </c>
      <c r="K316">
        <v>3.38</v>
      </c>
      <c r="L316">
        <v>0</v>
      </c>
      <c r="M316">
        <v>-7.9729400000000004</v>
      </c>
      <c r="O316" t="str">
        <f t="shared" si="82"/>
        <v/>
      </c>
      <c r="P316" t="str">
        <f t="shared" si="73"/>
        <v/>
      </c>
      <c r="Q316" t="str">
        <f t="shared" si="74"/>
        <v/>
      </c>
      <c r="R316" t="str">
        <f t="shared" si="75"/>
        <v/>
      </c>
      <c r="S316" t="str">
        <f t="shared" si="76"/>
        <v/>
      </c>
      <c r="T316" t="str">
        <f t="shared" si="77"/>
        <v/>
      </c>
      <c r="U316" t="str">
        <f t="shared" si="78"/>
        <v/>
      </c>
      <c r="V316" t="str">
        <f t="shared" si="79"/>
        <v/>
      </c>
      <c r="W316" t="str">
        <f t="shared" si="80"/>
        <v/>
      </c>
      <c r="X316" t="str">
        <f t="shared" si="81"/>
        <v/>
      </c>
    </row>
    <row r="317" spans="1:24" x14ac:dyDescent="0.35">
      <c r="A317">
        <v>2007</v>
      </c>
      <c r="B317" s="14">
        <v>39294</v>
      </c>
      <c r="C317">
        <v>6.47</v>
      </c>
      <c r="D317">
        <v>0</v>
      </c>
      <c r="E317">
        <v>-11.492609999999999</v>
      </c>
      <c r="F317" s="14">
        <v>39325</v>
      </c>
      <c r="G317">
        <v>5.91</v>
      </c>
      <c r="H317">
        <v>0</v>
      </c>
      <c r="I317">
        <v>-9.5173300000000012</v>
      </c>
      <c r="M317" t="s">
        <v>87</v>
      </c>
      <c r="O317" t="str">
        <f t="shared" si="82"/>
        <v/>
      </c>
      <c r="P317" t="str">
        <f t="shared" si="73"/>
        <v/>
      </c>
      <c r="Q317" t="str">
        <f t="shared" si="74"/>
        <v/>
      </c>
      <c r="R317" t="str">
        <f t="shared" si="75"/>
        <v/>
      </c>
      <c r="S317" t="str">
        <f t="shared" si="76"/>
        <v/>
      </c>
      <c r="T317" t="str">
        <f t="shared" si="77"/>
        <v/>
      </c>
      <c r="U317" t="str">
        <f t="shared" si="78"/>
        <v/>
      </c>
      <c r="V317" t="str">
        <f t="shared" si="79"/>
        <v/>
      </c>
      <c r="W317" t="str">
        <f t="shared" si="80"/>
        <v/>
      </c>
      <c r="X317" t="str">
        <f t="shared" si="81"/>
        <v/>
      </c>
    </row>
    <row r="318" spans="1:24" x14ac:dyDescent="0.35">
      <c r="A318">
        <v>2008</v>
      </c>
      <c r="B318" s="14">
        <v>39630</v>
      </c>
      <c r="C318">
        <v>15.5</v>
      </c>
      <c r="D318">
        <v>0</v>
      </c>
      <c r="E318">
        <v>1.4835000000000029</v>
      </c>
      <c r="F318" s="14">
        <v>39661</v>
      </c>
      <c r="G318">
        <v>26.5</v>
      </c>
      <c r="H318">
        <v>0</v>
      </c>
      <c r="I318">
        <v>20.070499999999999</v>
      </c>
      <c r="J318" s="14">
        <v>39692</v>
      </c>
      <c r="K318">
        <v>6.29</v>
      </c>
      <c r="L318">
        <v>0</v>
      </c>
      <c r="M318">
        <v>-3.791269999999999</v>
      </c>
      <c r="O318">
        <f t="shared" si="82"/>
        <v>2008</v>
      </c>
      <c r="P318">
        <f t="shared" si="73"/>
        <v>-27.624119999999984</v>
      </c>
      <c r="Q318">
        <f t="shared" si="74"/>
        <v>-81.94274999999999</v>
      </c>
      <c r="R318">
        <f t="shared" si="75"/>
        <v>177.81027</v>
      </c>
      <c r="S318">
        <f t="shared" si="76"/>
        <v>373.46749999999997</v>
      </c>
      <c r="T318">
        <f t="shared" si="77"/>
        <v>515.56209999999999</v>
      </c>
      <c r="U318">
        <f t="shared" si="78"/>
        <v>823.64449999999988</v>
      </c>
      <c r="V318">
        <f t="shared" si="79"/>
        <v>232.66540000000003</v>
      </c>
      <c r="W318">
        <f t="shared" si="80"/>
        <v>72.648099999999985</v>
      </c>
      <c r="X318">
        <f t="shared" si="81"/>
        <v>-43.723100000000009</v>
      </c>
    </row>
    <row r="319" spans="1:24" x14ac:dyDescent="0.35">
      <c r="A319">
        <v>2008</v>
      </c>
      <c r="B319" s="14">
        <v>39631</v>
      </c>
      <c r="C319">
        <v>12.5</v>
      </c>
      <c r="D319">
        <v>0</v>
      </c>
      <c r="E319">
        <v>-2.827499999999997</v>
      </c>
      <c r="F319" s="14">
        <v>39662</v>
      </c>
      <c r="G319">
        <v>80.400000000000006</v>
      </c>
      <c r="H319">
        <v>0</v>
      </c>
      <c r="I319">
        <v>97.524800000000013</v>
      </c>
      <c r="J319" s="14">
        <v>39693</v>
      </c>
      <c r="K319">
        <v>5.84</v>
      </c>
      <c r="L319">
        <v>0</v>
      </c>
      <c r="M319">
        <v>-4.4379200000000001</v>
      </c>
      <c r="O319" t="str">
        <f t="shared" si="82"/>
        <v/>
      </c>
      <c r="P319" t="str">
        <f t="shared" si="73"/>
        <v/>
      </c>
      <c r="Q319" t="str">
        <f t="shared" si="74"/>
        <v/>
      </c>
      <c r="R319" t="str">
        <f t="shared" si="75"/>
        <v/>
      </c>
      <c r="S319" t="str">
        <f t="shared" si="76"/>
        <v/>
      </c>
      <c r="T319" t="str">
        <f t="shared" si="77"/>
        <v/>
      </c>
      <c r="U319" t="str">
        <f t="shared" si="78"/>
        <v/>
      </c>
      <c r="V319" t="str">
        <f t="shared" si="79"/>
        <v/>
      </c>
      <c r="W319" t="str">
        <f t="shared" si="80"/>
        <v/>
      </c>
      <c r="X319" t="str">
        <f t="shared" si="81"/>
        <v/>
      </c>
    </row>
    <row r="320" spans="1:24" x14ac:dyDescent="0.35">
      <c r="A320">
        <v>2008</v>
      </c>
      <c r="B320" s="14">
        <v>39632</v>
      </c>
      <c r="C320">
        <v>9.98</v>
      </c>
      <c r="D320">
        <v>0</v>
      </c>
      <c r="E320">
        <v>-6.4487399999999973</v>
      </c>
      <c r="F320" s="14">
        <v>39663</v>
      </c>
      <c r="G320">
        <v>103</v>
      </c>
      <c r="H320">
        <v>0.47</v>
      </c>
      <c r="I320">
        <v>195.4015</v>
      </c>
      <c r="J320" s="14">
        <v>39694</v>
      </c>
      <c r="K320">
        <v>5.36</v>
      </c>
      <c r="L320">
        <v>0</v>
      </c>
      <c r="M320">
        <v>-5.1276799999999989</v>
      </c>
      <c r="O320" t="str">
        <f t="shared" si="82"/>
        <v/>
      </c>
      <c r="P320" t="str">
        <f t="shared" si="73"/>
        <v/>
      </c>
      <c r="Q320" t="str">
        <f t="shared" si="74"/>
        <v/>
      </c>
      <c r="R320" t="str">
        <f t="shared" si="75"/>
        <v/>
      </c>
      <c r="S320" t="str">
        <f t="shared" si="76"/>
        <v/>
      </c>
      <c r="T320" t="str">
        <f t="shared" si="77"/>
        <v/>
      </c>
      <c r="U320" t="str">
        <f t="shared" si="78"/>
        <v/>
      </c>
      <c r="V320" t="str">
        <f t="shared" si="79"/>
        <v/>
      </c>
      <c r="W320" t="str">
        <f t="shared" si="80"/>
        <v/>
      </c>
      <c r="X320" t="str">
        <f t="shared" si="81"/>
        <v/>
      </c>
    </row>
    <row r="321" spans="1:24" x14ac:dyDescent="0.35">
      <c r="A321">
        <v>2008</v>
      </c>
      <c r="B321" s="14">
        <v>39633</v>
      </c>
      <c r="C321">
        <v>10.7</v>
      </c>
      <c r="D321">
        <v>0</v>
      </c>
      <c r="E321">
        <v>-5.4140999999999995</v>
      </c>
      <c r="F321" s="14">
        <v>39664</v>
      </c>
      <c r="G321">
        <v>145</v>
      </c>
      <c r="H321">
        <v>0</v>
      </c>
      <c r="I321">
        <v>190.35500000000002</v>
      </c>
      <c r="J321" s="14">
        <v>39695</v>
      </c>
      <c r="K321">
        <v>4.9800000000000004</v>
      </c>
      <c r="L321">
        <v>0</v>
      </c>
      <c r="M321">
        <v>-5.6737399999999996</v>
      </c>
      <c r="O321" t="str">
        <f t="shared" si="82"/>
        <v/>
      </c>
      <c r="P321" t="str">
        <f t="shared" si="73"/>
        <v/>
      </c>
      <c r="Q321" t="str">
        <f t="shared" si="74"/>
        <v/>
      </c>
      <c r="R321" t="str">
        <f t="shared" si="75"/>
        <v/>
      </c>
      <c r="S321" t="str">
        <f t="shared" si="76"/>
        <v/>
      </c>
      <c r="T321" t="str">
        <f t="shared" si="77"/>
        <v/>
      </c>
      <c r="U321" t="str">
        <f t="shared" si="78"/>
        <v/>
      </c>
      <c r="V321" t="str">
        <f t="shared" si="79"/>
        <v/>
      </c>
      <c r="W321" t="str">
        <f t="shared" si="80"/>
        <v/>
      </c>
      <c r="X321" t="str">
        <f t="shared" si="81"/>
        <v/>
      </c>
    </row>
    <row r="322" spans="1:24" x14ac:dyDescent="0.35">
      <c r="A322">
        <v>2008</v>
      </c>
      <c r="B322" s="14">
        <v>39634</v>
      </c>
      <c r="C322">
        <v>10.3</v>
      </c>
      <c r="D322">
        <v>0.06</v>
      </c>
      <c r="E322">
        <v>2.3601000000000028</v>
      </c>
      <c r="F322" s="14">
        <v>39665</v>
      </c>
      <c r="G322">
        <v>120</v>
      </c>
      <c r="H322">
        <v>0</v>
      </c>
      <c r="I322">
        <v>154.43</v>
      </c>
      <c r="J322" s="14">
        <v>39696</v>
      </c>
      <c r="K322">
        <v>4.67</v>
      </c>
      <c r="L322">
        <v>0</v>
      </c>
      <c r="M322">
        <v>-6.1192099999999998</v>
      </c>
      <c r="O322" t="str">
        <f t="shared" si="82"/>
        <v/>
      </c>
      <c r="P322" t="str">
        <f t="shared" si="73"/>
        <v/>
      </c>
      <c r="Q322" t="str">
        <f t="shared" si="74"/>
        <v/>
      </c>
      <c r="R322" t="str">
        <f t="shared" si="75"/>
        <v/>
      </c>
      <c r="S322" t="str">
        <f t="shared" si="76"/>
        <v/>
      </c>
      <c r="T322" t="str">
        <f t="shared" si="77"/>
        <v/>
      </c>
      <c r="U322" t="str">
        <f t="shared" si="78"/>
        <v/>
      </c>
      <c r="V322" t="str">
        <f t="shared" si="79"/>
        <v/>
      </c>
      <c r="W322" t="str">
        <f t="shared" si="80"/>
        <v/>
      </c>
      <c r="X322" t="str">
        <f t="shared" si="81"/>
        <v/>
      </c>
    </row>
    <row r="323" spans="1:24" x14ac:dyDescent="0.35">
      <c r="A323">
        <v>2008</v>
      </c>
      <c r="B323" s="14">
        <v>39635</v>
      </c>
      <c r="C323">
        <v>9.17</v>
      </c>
      <c r="D323">
        <v>0</v>
      </c>
      <c r="E323">
        <v>-7.6127099999999981</v>
      </c>
      <c r="F323" s="14">
        <v>39666</v>
      </c>
      <c r="G323">
        <v>84</v>
      </c>
      <c r="H323">
        <v>0</v>
      </c>
      <c r="I323">
        <v>102.69799999999999</v>
      </c>
      <c r="J323" s="14">
        <v>39697</v>
      </c>
      <c r="K323">
        <v>4.66</v>
      </c>
      <c r="L323">
        <v>0</v>
      </c>
      <c r="M323">
        <v>-6.1335799999999994</v>
      </c>
      <c r="O323" t="str">
        <f t="shared" si="82"/>
        <v/>
      </c>
      <c r="P323" t="str">
        <f t="shared" si="73"/>
        <v/>
      </c>
      <c r="Q323" t="str">
        <f t="shared" si="74"/>
        <v/>
      </c>
      <c r="R323" t="str">
        <f t="shared" si="75"/>
        <v/>
      </c>
      <c r="S323" t="str">
        <f t="shared" si="76"/>
        <v/>
      </c>
      <c r="T323" t="str">
        <f t="shared" si="77"/>
        <v/>
      </c>
      <c r="U323" t="str">
        <f t="shared" si="78"/>
        <v/>
      </c>
      <c r="V323" t="str">
        <f t="shared" si="79"/>
        <v/>
      </c>
      <c r="W323" t="str">
        <f t="shared" si="80"/>
        <v/>
      </c>
      <c r="X323" t="str">
        <f t="shared" si="81"/>
        <v/>
      </c>
    </row>
    <row r="324" spans="1:24" x14ac:dyDescent="0.35">
      <c r="A324">
        <v>2008</v>
      </c>
      <c r="B324" s="14">
        <v>39636</v>
      </c>
      <c r="C324">
        <v>8.09</v>
      </c>
      <c r="D324">
        <v>0</v>
      </c>
      <c r="E324">
        <v>-9.1646699999999992</v>
      </c>
      <c r="F324" s="14">
        <v>39667</v>
      </c>
      <c r="G324">
        <v>60.7</v>
      </c>
      <c r="H324">
        <v>1.65</v>
      </c>
      <c r="I324">
        <v>298.8134</v>
      </c>
      <c r="J324" s="14">
        <v>39698</v>
      </c>
      <c r="K324">
        <v>90.5</v>
      </c>
      <c r="L324">
        <v>0.8</v>
      </c>
      <c r="M324">
        <v>228.5385</v>
      </c>
      <c r="O324" t="str">
        <f t="shared" si="82"/>
        <v/>
      </c>
      <c r="P324" t="str">
        <f t="shared" si="73"/>
        <v/>
      </c>
      <c r="Q324" t="str">
        <f t="shared" si="74"/>
        <v/>
      </c>
      <c r="R324" t="str">
        <f t="shared" si="75"/>
        <v/>
      </c>
      <c r="S324" t="str">
        <f t="shared" si="76"/>
        <v/>
      </c>
      <c r="T324" t="str">
        <f t="shared" si="77"/>
        <v/>
      </c>
      <c r="U324" t="str">
        <f t="shared" si="78"/>
        <v/>
      </c>
      <c r="V324" t="str">
        <f t="shared" si="79"/>
        <v/>
      </c>
      <c r="W324" t="str">
        <f t="shared" si="80"/>
        <v/>
      </c>
      <c r="X324" t="str">
        <f t="shared" si="81"/>
        <v/>
      </c>
    </row>
    <row r="325" spans="1:24" x14ac:dyDescent="0.35">
      <c r="A325">
        <v>2008</v>
      </c>
      <c r="B325" s="14">
        <v>39637</v>
      </c>
      <c r="C325">
        <v>8.36</v>
      </c>
      <c r="D325">
        <v>0</v>
      </c>
      <c r="E325">
        <v>-8.7766799999999989</v>
      </c>
      <c r="F325" s="14">
        <v>39668</v>
      </c>
      <c r="G325">
        <v>47.7</v>
      </c>
      <c r="H325">
        <v>0</v>
      </c>
      <c r="I325">
        <v>50.534900000000007</v>
      </c>
      <c r="J325" s="14">
        <v>39699</v>
      </c>
      <c r="K325">
        <v>112</v>
      </c>
      <c r="L325">
        <v>0</v>
      </c>
      <c r="M325">
        <v>148.114</v>
      </c>
      <c r="O325" t="str">
        <f t="shared" si="82"/>
        <v/>
      </c>
      <c r="P325" t="str">
        <f t="shared" si="73"/>
        <v/>
      </c>
      <c r="Q325" t="str">
        <f t="shared" si="74"/>
        <v/>
      </c>
      <c r="R325" t="str">
        <f t="shared" si="75"/>
        <v/>
      </c>
      <c r="S325" t="str">
        <f t="shared" si="76"/>
        <v/>
      </c>
      <c r="T325" t="str">
        <f t="shared" si="77"/>
        <v/>
      </c>
      <c r="U325" t="str">
        <f t="shared" si="78"/>
        <v/>
      </c>
      <c r="V325" t="str">
        <f t="shared" si="79"/>
        <v/>
      </c>
      <c r="W325" t="str">
        <f t="shared" si="80"/>
        <v/>
      </c>
      <c r="X325" t="str">
        <f t="shared" si="81"/>
        <v/>
      </c>
    </row>
    <row r="326" spans="1:24" x14ac:dyDescent="0.35">
      <c r="A326">
        <v>2008</v>
      </c>
      <c r="B326" s="14">
        <v>39638</v>
      </c>
      <c r="C326">
        <v>6.87</v>
      </c>
      <c r="D326">
        <v>0</v>
      </c>
      <c r="E326">
        <v>-10.917809999999999</v>
      </c>
      <c r="F326" s="14">
        <v>39669</v>
      </c>
      <c r="G326">
        <v>42.9</v>
      </c>
      <c r="H326">
        <v>0.75</v>
      </c>
      <c r="I326">
        <v>147.99979999999999</v>
      </c>
      <c r="J326" s="14">
        <v>39700</v>
      </c>
      <c r="K326">
        <v>93.4</v>
      </c>
      <c r="L326">
        <v>0</v>
      </c>
      <c r="M326">
        <v>121.3858</v>
      </c>
      <c r="O326" t="str">
        <f t="shared" si="82"/>
        <v/>
      </c>
      <c r="P326" t="str">
        <f t="shared" ref="P326:P389" si="83">IF(AND($O326&lt;&gt;"",$E326&lt;&gt;""),SUM(E326:E332),"")</f>
        <v/>
      </c>
      <c r="Q326" t="str">
        <f t="shared" ref="Q326:Q389" si="84">IF(AND($O326&lt;&gt;"",$E333&lt;&gt;""),SUM(E333:E339),"")</f>
        <v/>
      </c>
      <c r="R326" t="str">
        <f t="shared" ref="R326:R389" si="85">IF(AND($O326&lt;&gt;"",$E340&lt;&gt;""),SUM(E340:E346),"")</f>
        <v/>
      </c>
      <c r="S326" t="str">
        <f t="shared" ref="S326:S389" si="86">IF(AND($O326&lt;&gt;"",$E347&lt;&gt;""),SUM(E347:E353),"")</f>
        <v/>
      </c>
      <c r="T326" t="str">
        <f t="shared" ref="T326:T389" si="87">IF(AND($O326&lt;&gt;"",$E354&lt;&gt;""),SUM(E354:E356)+SUM(I326:I329),"")</f>
        <v/>
      </c>
      <c r="U326" t="str">
        <f t="shared" ref="U326:U389" si="88">IF(AND($O326&lt;&gt;"",$I330&lt;&gt;""),SUM(I330:I336),"")</f>
        <v/>
      </c>
      <c r="V326" t="str">
        <f t="shared" ref="V326:V389" si="89">IF(AND($O326&lt;&gt;"",$I337&lt;&gt;""),SUM(I337:I343),"")</f>
        <v/>
      </c>
      <c r="W326" t="str">
        <f t="shared" ref="W326:W389" si="90">IF(AND($O326&lt;&gt;"",$I344&lt;&gt;""),SUM(I344:I350),"")</f>
        <v/>
      </c>
      <c r="X326" t="str">
        <f t="shared" ref="X326:X389" si="91">IF(AND($O326&lt;&gt;"",$I351&lt;&gt;""),SUM(I351:I356)+M326,"")</f>
        <v/>
      </c>
    </row>
    <row r="327" spans="1:24" x14ac:dyDescent="0.35">
      <c r="A327">
        <v>2008</v>
      </c>
      <c r="B327" s="14">
        <v>39639</v>
      </c>
      <c r="C327">
        <v>6.31</v>
      </c>
      <c r="D327">
        <v>0</v>
      </c>
      <c r="E327">
        <v>-11.722529999999999</v>
      </c>
      <c r="F327" s="14">
        <v>39670</v>
      </c>
      <c r="G327">
        <v>38</v>
      </c>
      <c r="H327">
        <v>0</v>
      </c>
      <c r="I327">
        <v>36.596000000000004</v>
      </c>
      <c r="J327" s="14">
        <v>39701</v>
      </c>
      <c r="K327">
        <v>75.400000000000006</v>
      </c>
      <c r="L327">
        <v>0.33</v>
      </c>
      <c r="M327">
        <v>141.4393</v>
      </c>
      <c r="O327" t="str">
        <f t="shared" si="82"/>
        <v/>
      </c>
      <c r="P327" t="str">
        <f t="shared" si="83"/>
        <v/>
      </c>
      <c r="Q327" t="str">
        <f t="shared" si="84"/>
        <v/>
      </c>
      <c r="R327" t="str">
        <f t="shared" si="85"/>
        <v/>
      </c>
      <c r="S327" t="str">
        <f t="shared" si="86"/>
        <v/>
      </c>
      <c r="T327" t="str">
        <f t="shared" si="87"/>
        <v/>
      </c>
      <c r="U327" t="str">
        <f t="shared" si="88"/>
        <v/>
      </c>
      <c r="V327" t="str">
        <f t="shared" si="89"/>
        <v/>
      </c>
      <c r="W327" t="str">
        <f t="shared" si="90"/>
        <v/>
      </c>
      <c r="X327" t="str">
        <f t="shared" si="91"/>
        <v/>
      </c>
    </row>
    <row r="328" spans="1:24" x14ac:dyDescent="0.35">
      <c r="A328">
        <v>2008</v>
      </c>
      <c r="B328" s="14">
        <v>39640</v>
      </c>
      <c r="C328">
        <v>6.03</v>
      </c>
      <c r="D328">
        <v>0</v>
      </c>
      <c r="E328">
        <v>-12.124889999999999</v>
      </c>
      <c r="F328" s="14">
        <v>39671</v>
      </c>
      <c r="G328">
        <v>35.200000000000003</v>
      </c>
      <c r="H328">
        <v>0</v>
      </c>
      <c r="I328">
        <v>32.572400000000002</v>
      </c>
      <c r="J328" s="14">
        <v>39702</v>
      </c>
      <c r="K328">
        <v>53.9</v>
      </c>
      <c r="L328">
        <v>0</v>
      </c>
      <c r="M328">
        <v>64.624300000000005</v>
      </c>
      <c r="O328" t="str">
        <f t="shared" si="82"/>
        <v/>
      </c>
      <c r="P328" t="str">
        <f t="shared" si="83"/>
        <v/>
      </c>
      <c r="Q328" t="str">
        <f t="shared" si="84"/>
        <v/>
      </c>
      <c r="R328" t="str">
        <f t="shared" si="85"/>
        <v/>
      </c>
      <c r="S328" t="str">
        <f t="shared" si="86"/>
        <v/>
      </c>
      <c r="T328" t="str">
        <f t="shared" si="87"/>
        <v/>
      </c>
      <c r="U328" t="str">
        <f t="shared" si="88"/>
        <v/>
      </c>
      <c r="V328" t="str">
        <f t="shared" si="89"/>
        <v/>
      </c>
      <c r="W328" t="str">
        <f t="shared" si="90"/>
        <v/>
      </c>
      <c r="X328" t="str">
        <f t="shared" si="91"/>
        <v/>
      </c>
    </row>
    <row r="329" spans="1:24" x14ac:dyDescent="0.35">
      <c r="A329">
        <v>2008</v>
      </c>
      <c r="B329" s="14">
        <v>39641</v>
      </c>
      <c r="C329">
        <v>5.5</v>
      </c>
      <c r="D329">
        <v>0</v>
      </c>
      <c r="E329">
        <v>-12.886499999999998</v>
      </c>
      <c r="F329" s="14">
        <v>39672</v>
      </c>
      <c r="G329">
        <v>34.200000000000003</v>
      </c>
      <c r="H329">
        <v>0</v>
      </c>
      <c r="I329">
        <v>31.135400000000008</v>
      </c>
      <c r="J329" s="14">
        <v>39703</v>
      </c>
      <c r="K329">
        <v>40.5</v>
      </c>
      <c r="L329">
        <v>0</v>
      </c>
      <c r="M329">
        <v>45.368500000000004</v>
      </c>
      <c r="O329" t="str">
        <f t="shared" ref="O329:O392" si="92">IF(A329&lt;&gt;A328,A329,"")</f>
        <v/>
      </c>
      <c r="P329" t="str">
        <f t="shared" si="83"/>
        <v/>
      </c>
      <c r="Q329" t="str">
        <f t="shared" si="84"/>
        <v/>
      </c>
      <c r="R329" t="str">
        <f t="shared" si="85"/>
        <v/>
      </c>
      <c r="S329" t="str">
        <f t="shared" si="86"/>
        <v/>
      </c>
      <c r="T329" t="str">
        <f t="shared" si="87"/>
        <v/>
      </c>
      <c r="U329" t="str">
        <f t="shared" si="88"/>
        <v/>
      </c>
      <c r="V329" t="str">
        <f t="shared" si="89"/>
        <v/>
      </c>
      <c r="W329" t="str">
        <f t="shared" si="90"/>
        <v/>
      </c>
      <c r="X329" t="str">
        <f t="shared" si="91"/>
        <v/>
      </c>
    </row>
    <row r="330" spans="1:24" x14ac:dyDescent="0.35">
      <c r="A330">
        <v>2008</v>
      </c>
      <c r="B330" s="14">
        <v>39642</v>
      </c>
      <c r="C330">
        <v>5.59</v>
      </c>
      <c r="D330">
        <v>0</v>
      </c>
      <c r="E330">
        <v>-12.757169999999999</v>
      </c>
      <c r="F330" s="14">
        <v>39673</v>
      </c>
      <c r="G330">
        <v>34.1</v>
      </c>
      <c r="H330">
        <v>0</v>
      </c>
      <c r="I330">
        <v>30.991700000000005</v>
      </c>
      <c r="J330" s="14">
        <v>39704</v>
      </c>
      <c r="K330">
        <v>33.299999999999997</v>
      </c>
      <c r="L330">
        <v>0.41</v>
      </c>
      <c r="M330">
        <v>92.073599999999999</v>
      </c>
      <c r="O330" t="str">
        <f t="shared" si="92"/>
        <v/>
      </c>
      <c r="P330" t="str">
        <f t="shared" si="83"/>
        <v/>
      </c>
      <c r="Q330" t="str">
        <f t="shared" si="84"/>
        <v/>
      </c>
      <c r="R330" t="str">
        <f t="shared" si="85"/>
        <v/>
      </c>
      <c r="S330" t="str">
        <f t="shared" si="86"/>
        <v/>
      </c>
      <c r="T330" t="str">
        <f t="shared" si="87"/>
        <v/>
      </c>
      <c r="U330" t="str">
        <f t="shared" si="88"/>
        <v/>
      </c>
      <c r="V330" t="str">
        <f t="shared" si="89"/>
        <v/>
      </c>
      <c r="W330" t="str">
        <f t="shared" si="90"/>
        <v/>
      </c>
      <c r="X330" t="str">
        <f t="shared" si="91"/>
        <v/>
      </c>
    </row>
    <row r="331" spans="1:24" x14ac:dyDescent="0.35">
      <c r="A331">
        <v>2008</v>
      </c>
      <c r="B331" s="14">
        <v>39643</v>
      </c>
      <c r="C331">
        <v>5.59</v>
      </c>
      <c r="D331">
        <v>0</v>
      </c>
      <c r="E331">
        <v>-12.757169999999999</v>
      </c>
      <c r="F331" s="14">
        <v>39674</v>
      </c>
      <c r="G331">
        <v>29.7</v>
      </c>
      <c r="H331">
        <v>0</v>
      </c>
      <c r="I331">
        <v>24.668899999999997</v>
      </c>
      <c r="J331" s="14">
        <v>39705</v>
      </c>
      <c r="K331">
        <v>27.6</v>
      </c>
      <c r="L331">
        <v>0</v>
      </c>
      <c r="M331">
        <v>26.831200000000003</v>
      </c>
      <c r="O331" t="str">
        <f t="shared" si="92"/>
        <v/>
      </c>
      <c r="P331" t="str">
        <f t="shared" si="83"/>
        <v/>
      </c>
      <c r="Q331" t="str">
        <f t="shared" si="84"/>
        <v/>
      </c>
      <c r="R331" t="str">
        <f t="shared" si="85"/>
        <v/>
      </c>
      <c r="S331" t="str">
        <f t="shared" si="86"/>
        <v/>
      </c>
      <c r="T331" t="str">
        <f t="shared" si="87"/>
        <v/>
      </c>
      <c r="U331" t="str">
        <f t="shared" si="88"/>
        <v/>
      </c>
      <c r="V331" t="str">
        <f t="shared" si="89"/>
        <v/>
      </c>
      <c r="W331" t="str">
        <f t="shared" si="90"/>
        <v/>
      </c>
      <c r="X331" t="str">
        <f t="shared" si="91"/>
        <v/>
      </c>
    </row>
    <row r="332" spans="1:24" x14ac:dyDescent="0.35">
      <c r="A332">
        <v>2008</v>
      </c>
      <c r="B332" s="14">
        <v>39644</v>
      </c>
      <c r="C332">
        <v>6.23</v>
      </c>
      <c r="D332">
        <v>0</v>
      </c>
      <c r="E332">
        <v>-11.837489999999999</v>
      </c>
      <c r="F332" s="14">
        <v>39675</v>
      </c>
      <c r="G332">
        <v>26.7</v>
      </c>
      <c r="H332">
        <v>0.65</v>
      </c>
      <c r="I332">
        <v>110.80540000000001</v>
      </c>
      <c r="J332" s="14">
        <v>39706</v>
      </c>
      <c r="K332">
        <v>24.9</v>
      </c>
      <c r="L332">
        <v>0.18</v>
      </c>
      <c r="M332">
        <v>47.9983</v>
      </c>
      <c r="O332" t="str">
        <f t="shared" si="92"/>
        <v/>
      </c>
      <c r="P332" t="str">
        <f t="shared" si="83"/>
        <v/>
      </c>
      <c r="Q332" t="str">
        <f t="shared" si="84"/>
        <v/>
      </c>
      <c r="R332" t="str">
        <f t="shared" si="85"/>
        <v/>
      </c>
      <c r="S332" t="str">
        <f t="shared" si="86"/>
        <v/>
      </c>
      <c r="T332" t="str">
        <f t="shared" si="87"/>
        <v/>
      </c>
      <c r="U332" t="str">
        <f t="shared" si="88"/>
        <v/>
      </c>
      <c r="V332" t="str">
        <f t="shared" si="89"/>
        <v/>
      </c>
      <c r="W332" t="str">
        <f t="shared" si="90"/>
        <v/>
      </c>
      <c r="X332" t="str">
        <f t="shared" si="91"/>
        <v/>
      </c>
    </row>
    <row r="333" spans="1:24" x14ac:dyDescent="0.35">
      <c r="A333">
        <v>2008</v>
      </c>
      <c r="B333" s="14">
        <v>39645</v>
      </c>
      <c r="C333">
        <v>5.66</v>
      </c>
      <c r="D333">
        <v>0</v>
      </c>
      <c r="E333">
        <v>-12.656579999999998</v>
      </c>
      <c r="F333" s="14">
        <v>39676</v>
      </c>
      <c r="G333">
        <v>23.5</v>
      </c>
      <c r="H333">
        <v>0</v>
      </c>
      <c r="I333">
        <v>15.759499999999999</v>
      </c>
      <c r="J333" s="14">
        <v>39707</v>
      </c>
      <c r="K333">
        <v>19.600000000000001</v>
      </c>
      <c r="L333">
        <v>0</v>
      </c>
      <c r="M333">
        <v>15.335200000000002</v>
      </c>
      <c r="O333" t="str">
        <f t="shared" si="92"/>
        <v/>
      </c>
      <c r="P333" t="str">
        <f t="shared" si="83"/>
        <v/>
      </c>
      <c r="Q333" t="str">
        <f t="shared" si="84"/>
        <v/>
      </c>
      <c r="R333" t="str">
        <f t="shared" si="85"/>
        <v/>
      </c>
      <c r="S333" t="str">
        <f t="shared" si="86"/>
        <v/>
      </c>
      <c r="T333" t="str">
        <f t="shared" si="87"/>
        <v/>
      </c>
      <c r="U333" t="str">
        <f t="shared" si="88"/>
        <v/>
      </c>
      <c r="V333" t="str">
        <f t="shared" si="89"/>
        <v/>
      </c>
      <c r="W333" t="str">
        <f t="shared" si="90"/>
        <v/>
      </c>
      <c r="X333" t="str">
        <f t="shared" si="91"/>
        <v/>
      </c>
    </row>
    <row r="334" spans="1:24" x14ac:dyDescent="0.35">
      <c r="A334">
        <v>2008</v>
      </c>
      <c r="B334" s="14">
        <v>39646</v>
      </c>
      <c r="C334">
        <v>5.67</v>
      </c>
      <c r="D334">
        <v>0</v>
      </c>
      <c r="E334">
        <v>-12.642209999999999</v>
      </c>
      <c r="F334" s="14">
        <v>39677</v>
      </c>
      <c r="G334">
        <v>20.9</v>
      </c>
      <c r="H334">
        <v>0</v>
      </c>
      <c r="I334">
        <v>12.023299999999999</v>
      </c>
      <c r="J334" s="14">
        <v>39708</v>
      </c>
      <c r="K334">
        <v>16.100000000000001</v>
      </c>
      <c r="L334">
        <v>0</v>
      </c>
      <c r="M334">
        <v>10.305700000000003</v>
      </c>
      <c r="O334" t="str">
        <f t="shared" si="92"/>
        <v/>
      </c>
      <c r="P334" t="str">
        <f t="shared" si="83"/>
        <v/>
      </c>
      <c r="Q334" t="str">
        <f t="shared" si="84"/>
        <v/>
      </c>
      <c r="R334" t="str">
        <f t="shared" si="85"/>
        <v/>
      </c>
      <c r="S334" t="str">
        <f t="shared" si="86"/>
        <v/>
      </c>
      <c r="T334" t="str">
        <f t="shared" si="87"/>
        <v/>
      </c>
      <c r="U334" t="str">
        <f t="shared" si="88"/>
        <v/>
      </c>
      <c r="V334" t="str">
        <f t="shared" si="89"/>
        <v/>
      </c>
      <c r="W334" t="str">
        <f t="shared" si="90"/>
        <v/>
      </c>
      <c r="X334" t="str">
        <f t="shared" si="91"/>
        <v/>
      </c>
    </row>
    <row r="335" spans="1:24" x14ac:dyDescent="0.35">
      <c r="A335">
        <v>2008</v>
      </c>
      <c r="B335" s="14">
        <v>39647</v>
      </c>
      <c r="C335">
        <v>5.89</v>
      </c>
      <c r="D335">
        <v>0</v>
      </c>
      <c r="E335">
        <v>-12.32607</v>
      </c>
      <c r="F335" s="14">
        <v>39678</v>
      </c>
      <c r="G335">
        <v>17.600000000000001</v>
      </c>
      <c r="H335">
        <v>0</v>
      </c>
      <c r="I335">
        <v>7.2812000000000019</v>
      </c>
      <c r="J335" s="14">
        <v>39709</v>
      </c>
      <c r="K335">
        <v>12.6</v>
      </c>
      <c r="L335">
        <v>0</v>
      </c>
      <c r="M335">
        <v>5.2762000000000011</v>
      </c>
      <c r="O335" t="str">
        <f t="shared" si="92"/>
        <v/>
      </c>
      <c r="P335" t="str">
        <f t="shared" si="83"/>
        <v/>
      </c>
      <c r="Q335" t="str">
        <f t="shared" si="84"/>
        <v/>
      </c>
      <c r="R335" t="str">
        <f t="shared" si="85"/>
        <v/>
      </c>
      <c r="S335" t="str">
        <f t="shared" si="86"/>
        <v/>
      </c>
      <c r="T335" t="str">
        <f t="shared" si="87"/>
        <v/>
      </c>
      <c r="U335" t="str">
        <f t="shared" si="88"/>
        <v/>
      </c>
      <c r="V335" t="str">
        <f t="shared" si="89"/>
        <v/>
      </c>
      <c r="W335" t="str">
        <f t="shared" si="90"/>
        <v/>
      </c>
      <c r="X335" t="str">
        <f t="shared" si="91"/>
        <v/>
      </c>
    </row>
    <row r="336" spans="1:24" x14ac:dyDescent="0.35">
      <c r="A336">
        <v>2008</v>
      </c>
      <c r="B336" s="14">
        <v>39648</v>
      </c>
      <c r="C336">
        <v>8.06</v>
      </c>
      <c r="D336">
        <v>0</v>
      </c>
      <c r="E336">
        <v>-9.2077799999999979</v>
      </c>
      <c r="F336" s="14">
        <v>39679</v>
      </c>
      <c r="G336">
        <v>18.2</v>
      </c>
      <c r="H336">
        <v>0.32</v>
      </c>
      <c r="I336">
        <v>52.671399999999998</v>
      </c>
      <c r="J336" s="14">
        <v>39710</v>
      </c>
      <c r="K336">
        <v>9.67</v>
      </c>
      <c r="L336">
        <v>0</v>
      </c>
      <c r="M336">
        <v>1.0657899999999998</v>
      </c>
      <c r="O336" t="str">
        <f t="shared" si="92"/>
        <v/>
      </c>
      <c r="P336" t="str">
        <f t="shared" si="83"/>
        <v/>
      </c>
      <c r="Q336" t="str">
        <f t="shared" si="84"/>
        <v/>
      </c>
      <c r="R336" t="str">
        <f t="shared" si="85"/>
        <v/>
      </c>
      <c r="S336" t="str">
        <f t="shared" si="86"/>
        <v/>
      </c>
      <c r="T336" t="str">
        <f t="shared" si="87"/>
        <v/>
      </c>
      <c r="U336" t="str">
        <f t="shared" si="88"/>
        <v/>
      </c>
      <c r="V336" t="str">
        <f t="shared" si="89"/>
        <v/>
      </c>
      <c r="W336" t="str">
        <f t="shared" si="90"/>
        <v/>
      </c>
      <c r="X336" t="str">
        <f t="shared" si="91"/>
        <v/>
      </c>
    </row>
    <row r="337" spans="1:24" x14ac:dyDescent="0.35">
      <c r="A337">
        <v>2008</v>
      </c>
      <c r="B337" s="14">
        <v>39649</v>
      </c>
      <c r="C337">
        <v>7.1</v>
      </c>
      <c r="D337">
        <v>0</v>
      </c>
      <c r="E337">
        <v>-10.587299999999999</v>
      </c>
      <c r="F337" s="14">
        <v>39680</v>
      </c>
      <c r="G337">
        <v>19.3</v>
      </c>
      <c r="H337">
        <v>0</v>
      </c>
      <c r="I337">
        <v>9.7241</v>
      </c>
      <c r="J337" s="14">
        <v>39711</v>
      </c>
      <c r="K337">
        <v>7.56</v>
      </c>
      <c r="L337">
        <v>0</v>
      </c>
      <c r="M337">
        <v>-1.9662799999999994</v>
      </c>
      <c r="O337" t="str">
        <f t="shared" si="92"/>
        <v/>
      </c>
      <c r="P337" t="str">
        <f t="shared" si="83"/>
        <v/>
      </c>
      <c r="Q337" t="str">
        <f t="shared" si="84"/>
        <v/>
      </c>
      <c r="R337" t="str">
        <f t="shared" si="85"/>
        <v/>
      </c>
      <c r="S337" t="str">
        <f t="shared" si="86"/>
        <v/>
      </c>
      <c r="T337" t="str">
        <f t="shared" si="87"/>
        <v/>
      </c>
      <c r="U337" t="str">
        <f t="shared" si="88"/>
        <v/>
      </c>
      <c r="V337" t="str">
        <f t="shared" si="89"/>
        <v/>
      </c>
      <c r="W337" t="str">
        <f t="shared" si="90"/>
        <v/>
      </c>
      <c r="X337" t="str">
        <f t="shared" si="91"/>
        <v/>
      </c>
    </row>
    <row r="338" spans="1:24" x14ac:dyDescent="0.35">
      <c r="A338">
        <v>2008</v>
      </c>
      <c r="B338" s="14">
        <v>39650</v>
      </c>
      <c r="C338">
        <v>12.1</v>
      </c>
      <c r="D338">
        <v>1.8</v>
      </c>
      <c r="E338">
        <v>247.0677</v>
      </c>
      <c r="F338" s="14">
        <v>39681</v>
      </c>
      <c r="G338">
        <v>17</v>
      </c>
      <c r="H338">
        <v>0</v>
      </c>
      <c r="I338">
        <v>6.4190000000000005</v>
      </c>
      <c r="J338" s="14">
        <v>39712</v>
      </c>
      <c r="K338">
        <v>7.56</v>
      </c>
      <c r="L338">
        <v>0</v>
      </c>
      <c r="M338">
        <v>-1.9662799999999994</v>
      </c>
      <c r="O338" t="str">
        <f t="shared" si="92"/>
        <v/>
      </c>
      <c r="P338" t="str">
        <f t="shared" si="83"/>
        <v/>
      </c>
      <c r="Q338" t="str">
        <f t="shared" si="84"/>
        <v/>
      </c>
      <c r="R338" t="str">
        <f t="shared" si="85"/>
        <v/>
      </c>
      <c r="S338" t="str">
        <f t="shared" si="86"/>
        <v/>
      </c>
      <c r="T338" t="str">
        <f t="shared" si="87"/>
        <v/>
      </c>
      <c r="U338" t="str">
        <f t="shared" si="88"/>
        <v/>
      </c>
      <c r="V338" t="str">
        <f t="shared" si="89"/>
        <v/>
      </c>
      <c r="W338" t="str">
        <f t="shared" si="90"/>
        <v/>
      </c>
      <c r="X338" t="str">
        <f t="shared" si="91"/>
        <v/>
      </c>
    </row>
    <row r="339" spans="1:24" x14ac:dyDescent="0.35">
      <c r="A339">
        <v>2008</v>
      </c>
      <c r="B339" s="14">
        <v>39651</v>
      </c>
      <c r="C339">
        <v>11.3</v>
      </c>
      <c r="D339">
        <v>0.4</v>
      </c>
      <c r="E339">
        <v>51.1081</v>
      </c>
      <c r="F339" s="14">
        <v>39682</v>
      </c>
      <c r="G339">
        <v>15.6</v>
      </c>
      <c r="H339">
        <v>0</v>
      </c>
      <c r="I339">
        <v>4.4071999999999996</v>
      </c>
      <c r="J339" s="14">
        <v>39713</v>
      </c>
      <c r="K339">
        <v>6.49</v>
      </c>
      <c r="L339">
        <v>0</v>
      </c>
      <c r="M339">
        <v>-3.5038699999999992</v>
      </c>
      <c r="O339" t="str">
        <f t="shared" si="92"/>
        <v/>
      </c>
      <c r="P339" t="str">
        <f t="shared" si="83"/>
        <v/>
      </c>
      <c r="Q339" t="str">
        <f t="shared" si="84"/>
        <v/>
      </c>
      <c r="R339" t="str">
        <f t="shared" si="85"/>
        <v/>
      </c>
      <c r="S339" t="str">
        <f t="shared" si="86"/>
        <v/>
      </c>
      <c r="T339" t="str">
        <f t="shared" si="87"/>
        <v/>
      </c>
      <c r="U339" t="str">
        <f t="shared" si="88"/>
        <v/>
      </c>
      <c r="V339" t="str">
        <f t="shared" si="89"/>
        <v/>
      </c>
      <c r="W339" t="str">
        <f t="shared" si="90"/>
        <v/>
      </c>
      <c r="X339" t="str">
        <f t="shared" si="91"/>
        <v/>
      </c>
    </row>
    <row r="340" spans="1:24" x14ac:dyDescent="0.35">
      <c r="A340">
        <v>2008</v>
      </c>
      <c r="B340" s="14">
        <v>39652</v>
      </c>
      <c r="C340">
        <v>11.9</v>
      </c>
      <c r="D340">
        <v>0</v>
      </c>
      <c r="E340">
        <v>-3.6896999999999984</v>
      </c>
      <c r="F340" s="14">
        <v>39683</v>
      </c>
      <c r="G340">
        <v>13.9</v>
      </c>
      <c r="H340">
        <v>0</v>
      </c>
      <c r="I340">
        <v>1.9642999999999979</v>
      </c>
      <c r="J340" s="14">
        <v>39714</v>
      </c>
      <c r="K340">
        <v>6.39</v>
      </c>
      <c r="L340">
        <v>0</v>
      </c>
      <c r="M340">
        <v>-3.64757</v>
      </c>
      <c r="O340" t="str">
        <f t="shared" si="92"/>
        <v/>
      </c>
      <c r="P340" t="str">
        <f t="shared" si="83"/>
        <v/>
      </c>
      <c r="Q340" t="str">
        <f t="shared" si="84"/>
        <v/>
      </c>
      <c r="R340" t="str">
        <f t="shared" si="85"/>
        <v/>
      </c>
      <c r="S340" t="str">
        <f t="shared" si="86"/>
        <v/>
      </c>
      <c r="T340" t="str">
        <f t="shared" si="87"/>
        <v/>
      </c>
      <c r="U340" t="str">
        <f t="shared" si="88"/>
        <v/>
      </c>
      <c r="V340" t="str">
        <f t="shared" si="89"/>
        <v/>
      </c>
      <c r="W340" t="str">
        <f t="shared" si="90"/>
        <v/>
      </c>
      <c r="X340" t="str">
        <f t="shared" si="91"/>
        <v/>
      </c>
    </row>
    <row r="341" spans="1:24" x14ac:dyDescent="0.35">
      <c r="A341">
        <v>2008</v>
      </c>
      <c r="B341" s="14">
        <v>39653</v>
      </c>
      <c r="C341">
        <v>18.3</v>
      </c>
      <c r="D341">
        <v>0</v>
      </c>
      <c r="E341">
        <v>5.5071000000000012</v>
      </c>
      <c r="F341" s="14">
        <v>39684</v>
      </c>
      <c r="G341">
        <v>12.3</v>
      </c>
      <c r="H341">
        <v>0</v>
      </c>
      <c r="I341">
        <v>-0.33490000000000109</v>
      </c>
      <c r="J341" s="14">
        <v>39715</v>
      </c>
      <c r="K341">
        <v>5.81</v>
      </c>
      <c r="L341">
        <v>0</v>
      </c>
      <c r="M341">
        <v>-4.4810300000000005</v>
      </c>
      <c r="O341" t="str">
        <f t="shared" si="92"/>
        <v/>
      </c>
      <c r="P341" t="str">
        <f t="shared" si="83"/>
        <v/>
      </c>
      <c r="Q341" t="str">
        <f t="shared" si="84"/>
        <v/>
      </c>
      <c r="R341" t="str">
        <f t="shared" si="85"/>
        <v/>
      </c>
      <c r="S341" t="str">
        <f t="shared" si="86"/>
        <v/>
      </c>
      <c r="T341" t="str">
        <f t="shared" si="87"/>
        <v/>
      </c>
      <c r="U341" t="str">
        <f t="shared" si="88"/>
        <v/>
      </c>
      <c r="V341" t="str">
        <f t="shared" si="89"/>
        <v/>
      </c>
      <c r="W341" t="str">
        <f t="shared" si="90"/>
        <v/>
      </c>
      <c r="X341" t="str">
        <f t="shared" si="91"/>
        <v/>
      </c>
    </row>
    <row r="342" spans="1:24" x14ac:dyDescent="0.35">
      <c r="A342">
        <v>2008</v>
      </c>
      <c r="B342" s="14">
        <v>39654</v>
      </c>
      <c r="C342">
        <v>30.3</v>
      </c>
      <c r="D342">
        <v>1.6</v>
      </c>
      <c r="E342">
        <v>245.39109999999999</v>
      </c>
      <c r="F342" s="14">
        <v>39685</v>
      </c>
      <c r="G342">
        <v>11</v>
      </c>
      <c r="H342">
        <v>0</v>
      </c>
      <c r="I342">
        <v>-2.2030000000000012</v>
      </c>
      <c r="J342" s="14">
        <v>39716</v>
      </c>
      <c r="K342">
        <v>5.52</v>
      </c>
      <c r="L342">
        <v>0</v>
      </c>
      <c r="M342">
        <v>-4.8977600000000008</v>
      </c>
      <c r="O342" t="str">
        <f t="shared" si="92"/>
        <v/>
      </c>
      <c r="P342" t="str">
        <f t="shared" si="83"/>
        <v/>
      </c>
      <c r="Q342" t="str">
        <f t="shared" si="84"/>
        <v/>
      </c>
      <c r="R342" t="str">
        <f t="shared" si="85"/>
        <v/>
      </c>
      <c r="S342" t="str">
        <f t="shared" si="86"/>
        <v/>
      </c>
      <c r="T342" t="str">
        <f t="shared" si="87"/>
        <v/>
      </c>
      <c r="U342" t="str">
        <f t="shared" si="88"/>
        <v/>
      </c>
      <c r="V342" t="str">
        <f t="shared" si="89"/>
        <v/>
      </c>
      <c r="W342" t="str">
        <f t="shared" si="90"/>
        <v/>
      </c>
      <c r="X342" t="str">
        <f t="shared" si="91"/>
        <v/>
      </c>
    </row>
    <row r="343" spans="1:24" x14ac:dyDescent="0.35">
      <c r="A343">
        <v>2008</v>
      </c>
      <c r="B343" s="14">
        <v>39655</v>
      </c>
      <c r="C343">
        <v>38.1</v>
      </c>
      <c r="D343">
        <v>0</v>
      </c>
      <c r="E343">
        <v>33.959700000000005</v>
      </c>
      <c r="F343" s="14">
        <v>39686</v>
      </c>
      <c r="G343">
        <v>10</v>
      </c>
      <c r="H343">
        <v>0</v>
      </c>
      <c r="I343">
        <v>-3.6400000000000006</v>
      </c>
      <c r="J343" s="14">
        <v>39717</v>
      </c>
      <c r="K343">
        <v>5.23</v>
      </c>
      <c r="L343">
        <v>0</v>
      </c>
      <c r="M343">
        <v>-5.3144899999999993</v>
      </c>
      <c r="O343" t="str">
        <f t="shared" si="92"/>
        <v/>
      </c>
      <c r="P343" t="str">
        <f t="shared" si="83"/>
        <v/>
      </c>
      <c r="Q343" t="str">
        <f t="shared" si="84"/>
        <v/>
      </c>
      <c r="R343" t="str">
        <f t="shared" si="85"/>
        <v/>
      </c>
      <c r="S343" t="str">
        <f t="shared" si="86"/>
        <v/>
      </c>
      <c r="T343" t="str">
        <f t="shared" si="87"/>
        <v/>
      </c>
      <c r="U343" t="str">
        <f t="shared" si="88"/>
        <v/>
      </c>
      <c r="V343" t="str">
        <f t="shared" si="89"/>
        <v/>
      </c>
      <c r="W343" t="str">
        <f t="shared" si="90"/>
        <v/>
      </c>
      <c r="X343" t="str">
        <f t="shared" si="91"/>
        <v/>
      </c>
    </row>
    <row r="344" spans="1:24" x14ac:dyDescent="0.35">
      <c r="A344">
        <v>2008</v>
      </c>
      <c r="B344" s="14">
        <v>39656</v>
      </c>
      <c r="C344">
        <v>31.9</v>
      </c>
      <c r="D344">
        <v>0</v>
      </c>
      <c r="E344">
        <v>25.0503</v>
      </c>
      <c r="F344" s="14">
        <v>39687</v>
      </c>
      <c r="G344">
        <v>8.59</v>
      </c>
      <c r="H344">
        <v>0</v>
      </c>
      <c r="I344">
        <v>-5.666170000000001</v>
      </c>
      <c r="J344" s="14">
        <v>39718</v>
      </c>
      <c r="K344">
        <v>25.4</v>
      </c>
      <c r="L344">
        <v>0</v>
      </c>
      <c r="M344">
        <v>23.669800000000002</v>
      </c>
      <c r="O344" t="str">
        <f t="shared" si="92"/>
        <v/>
      </c>
      <c r="P344" t="str">
        <f t="shared" si="83"/>
        <v/>
      </c>
      <c r="Q344" t="str">
        <f t="shared" si="84"/>
        <v/>
      </c>
      <c r="R344" t="str">
        <f t="shared" si="85"/>
        <v/>
      </c>
      <c r="S344" t="str">
        <f t="shared" si="86"/>
        <v/>
      </c>
      <c r="T344" t="str">
        <f t="shared" si="87"/>
        <v/>
      </c>
      <c r="U344" t="str">
        <f t="shared" si="88"/>
        <v/>
      </c>
      <c r="V344" t="str">
        <f t="shared" si="89"/>
        <v/>
      </c>
      <c r="W344" t="str">
        <f t="shared" si="90"/>
        <v/>
      </c>
      <c r="X344" t="str">
        <f t="shared" si="91"/>
        <v/>
      </c>
    </row>
    <row r="345" spans="1:24" x14ac:dyDescent="0.35">
      <c r="A345">
        <v>2008</v>
      </c>
      <c r="B345" s="14">
        <v>39657</v>
      </c>
      <c r="C345">
        <v>25.7</v>
      </c>
      <c r="D345">
        <v>0</v>
      </c>
      <c r="E345">
        <v>16.140900000000002</v>
      </c>
      <c r="F345" s="14">
        <v>39688</v>
      </c>
      <c r="G345">
        <v>7.69</v>
      </c>
      <c r="H345">
        <v>0</v>
      </c>
      <c r="I345">
        <v>-6.9594700000000014</v>
      </c>
      <c r="J345" s="14">
        <v>39719</v>
      </c>
      <c r="K345">
        <v>107</v>
      </c>
      <c r="L345">
        <v>1.25</v>
      </c>
      <c r="M345">
        <v>314.86649999999997</v>
      </c>
      <c r="O345" t="str">
        <f t="shared" si="92"/>
        <v/>
      </c>
      <c r="P345" t="str">
        <f t="shared" si="83"/>
        <v/>
      </c>
      <c r="Q345" t="str">
        <f t="shared" si="84"/>
        <v/>
      </c>
      <c r="R345" t="str">
        <f t="shared" si="85"/>
        <v/>
      </c>
      <c r="S345" t="str">
        <f t="shared" si="86"/>
        <v/>
      </c>
      <c r="T345" t="str">
        <f t="shared" si="87"/>
        <v/>
      </c>
      <c r="U345" t="str">
        <f t="shared" si="88"/>
        <v/>
      </c>
      <c r="V345" t="str">
        <f t="shared" si="89"/>
        <v/>
      </c>
      <c r="W345" t="str">
        <f t="shared" si="90"/>
        <v/>
      </c>
      <c r="X345" t="str">
        <f t="shared" si="91"/>
        <v/>
      </c>
    </row>
    <row r="346" spans="1:24" x14ac:dyDescent="0.35">
      <c r="A346">
        <v>2008</v>
      </c>
      <c r="B346" s="14">
        <v>39658</v>
      </c>
      <c r="C346">
        <v>20.5</v>
      </c>
      <c r="D346">
        <v>0</v>
      </c>
      <c r="E346">
        <v>8.6685000000000016</v>
      </c>
      <c r="F346" s="14">
        <v>39689</v>
      </c>
      <c r="G346">
        <v>7.39</v>
      </c>
      <c r="H346">
        <v>0</v>
      </c>
      <c r="I346">
        <v>-7.3905700000000021</v>
      </c>
      <c r="J346" s="14">
        <v>39720</v>
      </c>
      <c r="K346">
        <v>218</v>
      </c>
      <c r="L346">
        <v>3.03</v>
      </c>
      <c r="M346">
        <v>722.06050000000005</v>
      </c>
      <c r="O346" t="str">
        <f t="shared" si="92"/>
        <v/>
      </c>
      <c r="P346" t="str">
        <f t="shared" si="83"/>
        <v/>
      </c>
      <c r="Q346" t="str">
        <f t="shared" si="84"/>
        <v/>
      </c>
      <c r="R346" t="str">
        <f t="shared" si="85"/>
        <v/>
      </c>
      <c r="S346" t="str">
        <f t="shared" si="86"/>
        <v/>
      </c>
      <c r="T346" t="str">
        <f t="shared" si="87"/>
        <v/>
      </c>
      <c r="U346" t="str">
        <f t="shared" si="88"/>
        <v/>
      </c>
      <c r="V346" t="str">
        <f t="shared" si="89"/>
        <v/>
      </c>
      <c r="W346" t="str">
        <f t="shared" si="90"/>
        <v/>
      </c>
      <c r="X346" t="str">
        <f t="shared" si="91"/>
        <v/>
      </c>
    </row>
    <row r="347" spans="1:24" x14ac:dyDescent="0.35">
      <c r="A347">
        <v>2008</v>
      </c>
      <c r="B347" s="14">
        <v>39659</v>
      </c>
      <c r="C347">
        <v>17</v>
      </c>
      <c r="D347">
        <v>0</v>
      </c>
      <c r="E347">
        <v>3.6390000000000029</v>
      </c>
      <c r="F347" s="14">
        <v>39690</v>
      </c>
      <c r="G347">
        <v>7.09</v>
      </c>
      <c r="H347">
        <v>0</v>
      </c>
      <c r="I347">
        <v>-7.821670000000001</v>
      </c>
      <c r="J347" s="14">
        <v>39721</v>
      </c>
      <c r="K347">
        <v>190</v>
      </c>
      <c r="L347">
        <v>0</v>
      </c>
      <c r="M347">
        <v>260.20000000000005</v>
      </c>
      <c r="O347" t="str">
        <f t="shared" si="92"/>
        <v/>
      </c>
      <c r="P347" t="str">
        <f t="shared" si="83"/>
        <v/>
      </c>
      <c r="Q347" t="str">
        <f t="shared" si="84"/>
        <v/>
      </c>
      <c r="R347" t="str">
        <f t="shared" si="85"/>
        <v/>
      </c>
      <c r="S347" t="str">
        <f t="shared" si="86"/>
        <v/>
      </c>
      <c r="T347" t="str">
        <f t="shared" si="87"/>
        <v/>
      </c>
      <c r="U347" t="str">
        <f t="shared" si="88"/>
        <v/>
      </c>
      <c r="V347" t="str">
        <f t="shared" si="89"/>
        <v/>
      </c>
      <c r="W347" t="str">
        <f t="shared" si="90"/>
        <v/>
      </c>
      <c r="X347" t="str">
        <f t="shared" si="91"/>
        <v/>
      </c>
    </row>
    <row r="348" spans="1:24" x14ac:dyDescent="0.35">
      <c r="A348">
        <v>2008</v>
      </c>
      <c r="B348" s="14">
        <v>39660</v>
      </c>
      <c r="C348">
        <v>14.4</v>
      </c>
      <c r="D348">
        <v>0</v>
      </c>
      <c r="E348">
        <v>-9.7199999999997289E-2</v>
      </c>
      <c r="F348" s="14">
        <v>39691</v>
      </c>
      <c r="G348">
        <v>6.65</v>
      </c>
      <c r="H348">
        <v>0</v>
      </c>
      <c r="I348">
        <v>-8.4539500000000007</v>
      </c>
      <c r="M348" t="s">
        <v>87</v>
      </c>
      <c r="O348" t="str">
        <f t="shared" si="92"/>
        <v/>
      </c>
      <c r="P348" t="str">
        <f t="shared" si="83"/>
        <v/>
      </c>
      <c r="Q348" t="str">
        <f t="shared" si="84"/>
        <v/>
      </c>
      <c r="R348" t="str">
        <f t="shared" si="85"/>
        <v/>
      </c>
      <c r="S348" t="str">
        <f t="shared" si="86"/>
        <v/>
      </c>
      <c r="T348" t="str">
        <f t="shared" si="87"/>
        <v/>
      </c>
      <c r="U348" t="str">
        <f t="shared" si="88"/>
        <v/>
      </c>
      <c r="V348" t="str">
        <f t="shared" si="89"/>
        <v/>
      </c>
      <c r="W348" t="str">
        <f t="shared" si="90"/>
        <v/>
      </c>
      <c r="X348" t="str">
        <f t="shared" si="91"/>
        <v/>
      </c>
    </row>
    <row r="349" spans="1:24" x14ac:dyDescent="0.35">
      <c r="A349">
        <v>2009</v>
      </c>
      <c r="B349" s="14">
        <v>39995</v>
      </c>
      <c r="C349">
        <v>116</v>
      </c>
      <c r="D349">
        <v>0</v>
      </c>
      <c r="E349">
        <v>145.90200000000002</v>
      </c>
      <c r="F349" s="14">
        <v>40026</v>
      </c>
      <c r="G349">
        <v>42.3</v>
      </c>
      <c r="H349">
        <v>0.49</v>
      </c>
      <c r="I349">
        <v>110.95859999999999</v>
      </c>
      <c r="J349" s="14">
        <v>40057</v>
      </c>
      <c r="K349">
        <v>91</v>
      </c>
      <c r="L349">
        <v>0</v>
      </c>
      <c r="M349">
        <v>117.937</v>
      </c>
      <c r="O349">
        <f t="shared" si="92"/>
        <v>2009</v>
      </c>
      <c r="P349">
        <f t="shared" si="83"/>
        <v>1224.2360000000001</v>
      </c>
      <c r="Q349">
        <f t="shared" si="84"/>
        <v>803.36719999999991</v>
      </c>
      <c r="R349">
        <f t="shared" si="85"/>
        <v>297.76060000000001</v>
      </c>
      <c r="S349">
        <f t="shared" si="86"/>
        <v>739.62260000000003</v>
      </c>
      <c r="T349">
        <f t="shared" si="87"/>
        <v>312.77030000000002</v>
      </c>
      <c r="U349">
        <f t="shared" si="88"/>
        <v>91.922899999999984</v>
      </c>
      <c r="V349">
        <f t="shared" si="89"/>
        <v>-18.136930000000007</v>
      </c>
      <c r="W349">
        <f t="shared" si="90"/>
        <v>671.81132000000002</v>
      </c>
      <c r="X349">
        <f t="shared" si="91"/>
        <v>983.85029999999995</v>
      </c>
    </row>
    <row r="350" spans="1:24" x14ac:dyDescent="0.35">
      <c r="A350">
        <v>2009</v>
      </c>
      <c r="B350" s="14">
        <v>39996</v>
      </c>
      <c r="C350">
        <v>96.5</v>
      </c>
      <c r="D350">
        <v>0</v>
      </c>
      <c r="E350">
        <v>117.88050000000001</v>
      </c>
      <c r="F350" s="14">
        <v>40027</v>
      </c>
      <c r="G350">
        <v>36</v>
      </c>
      <c r="H350">
        <v>0</v>
      </c>
      <c r="I350">
        <v>33.721999999999994</v>
      </c>
      <c r="J350" s="14">
        <v>40058</v>
      </c>
      <c r="K350">
        <v>59.3</v>
      </c>
      <c r="L350">
        <v>0</v>
      </c>
      <c r="M350">
        <v>72.384100000000004</v>
      </c>
      <c r="O350" t="str">
        <f t="shared" si="92"/>
        <v/>
      </c>
      <c r="P350" t="str">
        <f t="shared" si="83"/>
        <v/>
      </c>
      <c r="Q350" t="str">
        <f t="shared" si="84"/>
        <v/>
      </c>
      <c r="R350" t="str">
        <f t="shared" si="85"/>
        <v/>
      </c>
      <c r="S350" t="str">
        <f t="shared" si="86"/>
        <v/>
      </c>
      <c r="T350" t="str">
        <f t="shared" si="87"/>
        <v/>
      </c>
      <c r="U350" t="str">
        <f t="shared" si="88"/>
        <v/>
      </c>
      <c r="V350" t="str">
        <f t="shared" si="89"/>
        <v/>
      </c>
      <c r="W350" t="str">
        <f t="shared" si="90"/>
        <v/>
      </c>
      <c r="X350" t="str">
        <f t="shared" si="91"/>
        <v/>
      </c>
    </row>
    <row r="351" spans="1:24" x14ac:dyDescent="0.35">
      <c r="A351">
        <v>2009</v>
      </c>
      <c r="B351" s="14">
        <v>39997</v>
      </c>
      <c r="C351">
        <v>121</v>
      </c>
      <c r="D351">
        <v>0.93</v>
      </c>
      <c r="E351">
        <v>282.49650000000003</v>
      </c>
      <c r="F351" s="14">
        <v>40028</v>
      </c>
      <c r="G351">
        <v>33.700000000000003</v>
      </c>
      <c r="H351">
        <v>0.02</v>
      </c>
      <c r="I351">
        <v>33.1999</v>
      </c>
      <c r="J351" s="14">
        <v>40059</v>
      </c>
      <c r="K351">
        <v>42.1</v>
      </c>
      <c r="L351">
        <v>0</v>
      </c>
      <c r="M351">
        <v>47.667700000000004</v>
      </c>
      <c r="O351" t="str">
        <f t="shared" si="92"/>
        <v/>
      </c>
      <c r="P351" t="str">
        <f t="shared" si="83"/>
        <v/>
      </c>
      <c r="Q351" t="str">
        <f t="shared" si="84"/>
        <v/>
      </c>
      <c r="R351" t="str">
        <f t="shared" si="85"/>
        <v/>
      </c>
      <c r="S351" t="str">
        <f t="shared" si="86"/>
        <v/>
      </c>
      <c r="T351" t="str">
        <f t="shared" si="87"/>
        <v/>
      </c>
      <c r="U351" t="str">
        <f t="shared" si="88"/>
        <v/>
      </c>
      <c r="V351" t="str">
        <f t="shared" si="89"/>
        <v/>
      </c>
      <c r="W351" t="str">
        <f t="shared" si="90"/>
        <v/>
      </c>
      <c r="X351" t="str">
        <f t="shared" si="91"/>
        <v/>
      </c>
    </row>
    <row r="352" spans="1:24" x14ac:dyDescent="0.35">
      <c r="A352">
        <v>2009</v>
      </c>
      <c r="B352" s="14">
        <v>39998</v>
      </c>
      <c r="C352">
        <v>127</v>
      </c>
      <c r="D352">
        <v>0.01</v>
      </c>
      <c r="E352">
        <v>163.10050000000001</v>
      </c>
      <c r="F352" s="14">
        <v>40029</v>
      </c>
      <c r="G352">
        <v>29.7</v>
      </c>
      <c r="H352">
        <v>0</v>
      </c>
      <c r="I352">
        <v>24.668899999999997</v>
      </c>
      <c r="J352" s="14">
        <v>40060</v>
      </c>
      <c r="K352">
        <v>32.6</v>
      </c>
      <c r="L352">
        <v>0</v>
      </c>
      <c r="M352">
        <v>34.016200000000005</v>
      </c>
      <c r="O352" t="str">
        <f t="shared" si="92"/>
        <v/>
      </c>
      <c r="P352" t="str">
        <f t="shared" si="83"/>
        <v/>
      </c>
      <c r="Q352" t="str">
        <f t="shared" si="84"/>
        <v/>
      </c>
      <c r="R352" t="str">
        <f t="shared" si="85"/>
        <v/>
      </c>
      <c r="S352" t="str">
        <f t="shared" si="86"/>
        <v/>
      </c>
      <c r="T352" t="str">
        <f t="shared" si="87"/>
        <v/>
      </c>
      <c r="U352" t="str">
        <f t="shared" si="88"/>
        <v/>
      </c>
      <c r="V352" t="str">
        <f t="shared" si="89"/>
        <v/>
      </c>
      <c r="W352" t="str">
        <f t="shared" si="90"/>
        <v/>
      </c>
      <c r="X352" t="str">
        <f t="shared" si="91"/>
        <v/>
      </c>
    </row>
    <row r="353" spans="1:24" x14ac:dyDescent="0.35">
      <c r="A353">
        <v>2009</v>
      </c>
      <c r="B353" s="14">
        <v>39999</v>
      </c>
      <c r="C353">
        <v>132</v>
      </c>
      <c r="D353">
        <v>0.73</v>
      </c>
      <c r="E353">
        <v>270.4735</v>
      </c>
      <c r="F353" s="14">
        <v>40030</v>
      </c>
      <c r="G353">
        <v>27.5</v>
      </c>
      <c r="H353">
        <v>0</v>
      </c>
      <c r="I353">
        <v>21.507499999999997</v>
      </c>
      <c r="J353" s="14">
        <v>40061</v>
      </c>
      <c r="K353">
        <v>26.8</v>
      </c>
      <c r="L353">
        <v>0</v>
      </c>
      <c r="M353">
        <v>25.681600000000003</v>
      </c>
      <c r="O353" t="str">
        <f t="shared" si="92"/>
        <v/>
      </c>
      <c r="P353" t="str">
        <f t="shared" si="83"/>
        <v/>
      </c>
      <c r="Q353" t="str">
        <f t="shared" si="84"/>
        <v/>
      </c>
      <c r="R353" t="str">
        <f t="shared" si="85"/>
        <v/>
      </c>
      <c r="S353" t="str">
        <f t="shared" si="86"/>
        <v/>
      </c>
      <c r="T353" t="str">
        <f t="shared" si="87"/>
        <v/>
      </c>
      <c r="U353" t="str">
        <f t="shared" si="88"/>
        <v/>
      </c>
      <c r="V353" t="str">
        <f t="shared" si="89"/>
        <v/>
      </c>
      <c r="W353" t="str">
        <f t="shared" si="90"/>
        <v/>
      </c>
      <c r="X353" t="str">
        <f t="shared" si="91"/>
        <v/>
      </c>
    </row>
    <row r="354" spans="1:24" x14ac:dyDescent="0.35">
      <c r="A354">
        <v>2009</v>
      </c>
      <c r="B354" s="14">
        <v>40000</v>
      </c>
      <c r="C354">
        <v>109</v>
      </c>
      <c r="D354">
        <v>0</v>
      </c>
      <c r="E354">
        <v>135.84300000000002</v>
      </c>
      <c r="F354" s="14">
        <v>40031</v>
      </c>
      <c r="G354">
        <v>25.4</v>
      </c>
      <c r="H354">
        <v>0</v>
      </c>
      <c r="I354">
        <v>18.489799999999999</v>
      </c>
      <c r="J354" s="14">
        <v>40062</v>
      </c>
      <c r="K354">
        <v>22</v>
      </c>
      <c r="L354">
        <v>0</v>
      </c>
      <c r="M354">
        <v>18.783999999999999</v>
      </c>
      <c r="O354" t="str">
        <f t="shared" si="92"/>
        <v/>
      </c>
      <c r="P354" t="str">
        <f t="shared" si="83"/>
        <v/>
      </c>
      <c r="Q354" t="str">
        <f t="shared" si="84"/>
        <v/>
      </c>
      <c r="R354" t="str">
        <f t="shared" si="85"/>
        <v/>
      </c>
      <c r="S354" t="str">
        <f t="shared" si="86"/>
        <v/>
      </c>
      <c r="T354" t="str">
        <f t="shared" si="87"/>
        <v/>
      </c>
      <c r="U354" t="str">
        <f t="shared" si="88"/>
        <v/>
      </c>
      <c r="V354" t="str">
        <f t="shared" si="89"/>
        <v/>
      </c>
      <c r="W354" t="str">
        <f t="shared" si="90"/>
        <v/>
      </c>
      <c r="X354" t="str">
        <f t="shared" si="91"/>
        <v/>
      </c>
    </row>
    <row r="355" spans="1:24" x14ac:dyDescent="0.35">
      <c r="A355">
        <v>2009</v>
      </c>
      <c r="B355" s="14">
        <v>40001</v>
      </c>
      <c r="C355">
        <v>90</v>
      </c>
      <c r="D355">
        <v>0</v>
      </c>
      <c r="E355">
        <v>108.54000000000002</v>
      </c>
      <c r="F355" s="14">
        <v>40032</v>
      </c>
      <c r="G355">
        <v>23.3</v>
      </c>
      <c r="H355">
        <v>0</v>
      </c>
      <c r="I355">
        <v>15.472100000000001</v>
      </c>
      <c r="J355" s="14">
        <v>40063</v>
      </c>
      <c r="K355">
        <v>17.5</v>
      </c>
      <c r="L355">
        <v>0</v>
      </c>
      <c r="M355">
        <v>12.317500000000001</v>
      </c>
      <c r="O355" t="str">
        <f t="shared" si="92"/>
        <v/>
      </c>
      <c r="P355" t="str">
        <f t="shared" si="83"/>
        <v/>
      </c>
      <c r="Q355" t="str">
        <f t="shared" si="84"/>
        <v/>
      </c>
      <c r="R355" t="str">
        <f t="shared" si="85"/>
        <v/>
      </c>
      <c r="S355" t="str">
        <f t="shared" si="86"/>
        <v/>
      </c>
      <c r="T355" t="str">
        <f t="shared" si="87"/>
        <v/>
      </c>
      <c r="U355" t="str">
        <f t="shared" si="88"/>
        <v/>
      </c>
      <c r="V355" t="str">
        <f t="shared" si="89"/>
        <v/>
      </c>
      <c r="W355" t="str">
        <f t="shared" si="90"/>
        <v/>
      </c>
      <c r="X355" t="str">
        <f t="shared" si="91"/>
        <v/>
      </c>
    </row>
    <row r="356" spans="1:24" x14ac:dyDescent="0.35">
      <c r="A356">
        <v>2009</v>
      </c>
      <c r="B356" s="14">
        <v>40002</v>
      </c>
      <c r="C356">
        <v>87.7</v>
      </c>
      <c r="D356">
        <v>0.83</v>
      </c>
      <c r="E356">
        <v>220.7294</v>
      </c>
      <c r="F356" s="14">
        <v>40033</v>
      </c>
      <c r="G356">
        <v>20.3</v>
      </c>
      <c r="H356">
        <v>0</v>
      </c>
      <c r="I356">
        <v>11.161100000000001</v>
      </c>
      <c r="J356" s="14">
        <v>40064</v>
      </c>
      <c r="K356">
        <v>13.8</v>
      </c>
      <c r="L356">
        <v>0</v>
      </c>
      <c r="M356">
        <v>7.0006000000000004</v>
      </c>
      <c r="O356" t="str">
        <f t="shared" si="92"/>
        <v/>
      </c>
      <c r="P356" t="str">
        <f t="shared" si="83"/>
        <v/>
      </c>
      <c r="Q356" t="str">
        <f t="shared" si="84"/>
        <v/>
      </c>
      <c r="R356" t="str">
        <f t="shared" si="85"/>
        <v/>
      </c>
      <c r="S356" t="str">
        <f t="shared" si="86"/>
        <v/>
      </c>
      <c r="T356" t="str">
        <f t="shared" si="87"/>
        <v/>
      </c>
      <c r="U356" t="str">
        <f t="shared" si="88"/>
        <v/>
      </c>
      <c r="V356" t="str">
        <f t="shared" si="89"/>
        <v/>
      </c>
      <c r="W356" t="str">
        <f t="shared" si="90"/>
        <v/>
      </c>
      <c r="X356" t="str">
        <f t="shared" si="91"/>
        <v/>
      </c>
    </row>
    <row r="357" spans="1:24" x14ac:dyDescent="0.35">
      <c r="A357">
        <v>2009</v>
      </c>
      <c r="B357" s="14">
        <v>40003</v>
      </c>
      <c r="C357">
        <v>100</v>
      </c>
      <c r="D357">
        <v>0.03</v>
      </c>
      <c r="E357">
        <v>127.08450000000002</v>
      </c>
      <c r="F357" s="14">
        <v>40034</v>
      </c>
      <c r="G357">
        <v>18.399999999999999</v>
      </c>
      <c r="H357">
        <v>0</v>
      </c>
      <c r="I357">
        <v>8.4307999999999979</v>
      </c>
      <c r="J357" s="14">
        <v>40065</v>
      </c>
      <c r="K357">
        <v>11.9</v>
      </c>
      <c r="L357">
        <v>0</v>
      </c>
      <c r="M357">
        <v>4.2703000000000007</v>
      </c>
      <c r="O357" t="str">
        <f t="shared" si="92"/>
        <v/>
      </c>
      <c r="P357" t="str">
        <f t="shared" si="83"/>
        <v/>
      </c>
      <c r="Q357" t="str">
        <f t="shared" si="84"/>
        <v/>
      </c>
      <c r="R357" t="str">
        <f t="shared" si="85"/>
        <v/>
      </c>
      <c r="S357" t="str">
        <f t="shared" si="86"/>
        <v/>
      </c>
      <c r="T357" t="str">
        <f t="shared" si="87"/>
        <v/>
      </c>
      <c r="U357" t="str">
        <f t="shared" si="88"/>
        <v/>
      </c>
      <c r="V357" t="str">
        <f t="shared" si="89"/>
        <v/>
      </c>
      <c r="W357" t="str">
        <f t="shared" si="90"/>
        <v/>
      </c>
      <c r="X357" t="str">
        <f t="shared" si="91"/>
        <v/>
      </c>
    </row>
    <row r="358" spans="1:24" x14ac:dyDescent="0.35">
      <c r="A358">
        <v>2009</v>
      </c>
      <c r="B358" s="14">
        <v>40004</v>
      </c>
      <c r="C358">
        <v>89.2</v>
      </c>
      <c r="D358">
        <v>0</v>
      </c>
      <c r="E358">
        <v>107.39040000000003</v>
      </c>
      <c r="F358" s="14">
        <v>40035</v>
      </c>
      <c r="G358">
        <v>18.600000000000001</v>
      </c>
      <c r="H358">
        <v>0</v>
      </c>
      <c r="I358">
        <v>8.7182000000000031</v>
      </c>
      <c r="J358" s="14">
        <v>40066</v>
      </c>
      <c r="K358">
        <v>10.199999999999999</v>
      </c>
      <c r="L358">
        <v>0</v>
      </c>
      <c r="M358">
        <v>1.827399999999999</v>
      </c>
      <c r="O358" t="str">
        <f t="shared" si="92"/>
        <v/>
      </c>
      <c r="P358" t="str">
        <f t="shared" si="83"/>
        <v/>
      </c>
      <c r="Q358" t="str">
        <f t="shared" si="84"/>
        <v/>
      </c>
      <c r="R358" t="str">
        <f t="shared" si="85"/>
        <v/>
      </c>
      <c r="S358" t="str">
        <f t="shared" si="86"/>
        <v/>
      </c>
      <c r="T358" t="str">
        <f t="shared" si="87"/>
        <v/>
      </c>
      <c r="U358" t="str">
        <f t="shared" si="88"/>
        <v/>
      </c>
      <c r="V358" t="str">
        <f t="shared" si="89"/>
        <v/>
      </c>
      <c r="W358" t="str">
        <f t="shared" si="90"/>
        <v/>
      </c>
      <c r="X358" t="str">
        <f t="shared" si="91"/>
        <v/>
      </c>
    </row>
    <row r="359" spans="1:24" x14ac:dyDescent="0.35">
      <c r="A359">
        <v>2009</v>
      </c>
      <c r="B359" s="14">
        <v>40005</v>
      </c>
      <c r="C359">
        <v>74</v>
      </c>
      <c r="D359">
        <v>0</v>
      </c>
      <c r="E359">
        <v>85.548000000000002</v>
      </c>
      <c r="F359" s="14">
        <v>40036</v>
      </c>
      <c r="G359">
        <v>18.2</v>
      </c>
      <c r="H359">
        <v>0</v>
      </c>
      <c r="I359">
        <v>8.1433999999999997</v>
      </c>
      <c r="J359" s="14">
        <v>40067</v>
      </c>
      <c r="K359">
        <v>9.2200000000000006</v>
      </c>
      <c r="L359">
        <v>0</v>
      </c>
      <c r="M359">
        <v>0.41914000000000051</v>
      </c>
      <c r="O359" t="str">
        <f t="shared" si="92"/>
        <v/>
      </c>
      <c r="P359" t="str">
        <f t="shared" si="83"/>
        <v/>
      </c>
      <c r="Q359" t="str">
        <f t="shared" si="84"/>
        <v/>
      </c>
      <c r="R359" t="str">
        <f t="shared" si="85"/>
        <v/>
      </c>
      <c r="S359" t="str">
        <f t="shared" si="86"/>
        <v/>
      </c>
      <c r="T359" t="str">
        <f t="shared" si="87"/>
        <v/>
      </c>
      <c r="U359" t="str">
        <f t="shared" si="88"/>
        <v/>
      </c>
      <c r="V359" t="str">
        <f t="shared" si="89"/>
        <v/>
      </c>
      <c r="W359" t="str">
        <f t="shared" si="90"/>
        <v/>
      </c>
      <c r="X359" t="str">
        <f t="shared" si="91"/>
        <v/>
      </c>
    </row>
    <row r="360" spans="1:24" x14ac:dyDescent="0.35">
      <c r="A360">
        <v>2009</v>
      </c>
      <c r="B360" s="14">
        <v>40006</v>
      </c>
      <c r="C360">
        <v>66.5</v>
      </c>
      <c r="D360">
        <v>0.28000000000000003</v>
      </c>
      <c r="E360">
        <v>113.7325</v>
      </c>
      <c r="F360" s="14">
        <v>40037</v>
      </c>
      <c r="G360">
        <v>16.600000000000001</v>
      </c>
      <c r="H360">
        <v>0</v>
      </c>
      <c r="I360">
        <v>5.8442000000000007</v>
      </c>
      <c r="J360" s="14">
        <v>40068</v>
      </c>
      <c r="K360">
        <v>8.86</v>
      </c>
      <c r="L360">
        <v>0</v>
      </c>
      <c r="M360">
        <v>-9.8180000000001044E-2</v>
      </c>
      <c r="O360" t="str">
        <f t="shared" si="92"/>
        <v/>
      </c>
      <c r="P360" t="str">
        <f t="shared" si="83"/>
        <v/>
      </c>
      <c r="Q360" t="str">
        <f t="shared" si="84"/>
        <v/>
      </c>
      <c r="R360" t="str">
        <f t="shared" si="85"/>
        <v/>
      </c>
      <c r="S360" t="str">
        <f t="shared" si="86"/>
        <v/>
      </c>
      <c r="T360" t="str">
        <f t="shared" si="87"/>
        <v/>
      </c>
      <c r="U360" t="str">
        <f t="shared" si="88"/>
        <v/>
      </c>
      <c r="V360" t="str">
        <f t="shared" si="89"/>
        <v/>
      </c>
      <c r="W360" t="str">
        <f t="shared" si="90"/>
        <v/>
      </c>
      <c r="X360" t="str">
        <f t="shared" si="91"/>
        <v/>
      </c>
    </row>
    <row r="361" spans="1:24" x14ac:dyDescent="0.35">
      <c r="A361">
        <v>2009</v>
      </c>
      <c r="B361" s="14">
        <v>40007</v>
      </c>
      <c r="C361">
        <v>67</v>
      </c>
      <c r="D361">
        <v>0.05</v>
      </c>
      <c r="E361">
        <v>82.4465</v>
      </c>
      <c r="F361" s="14">
        <v>40038</v>
      </c>
      <c r="G361">
        <v>14.3</v>
      </c>
      <c r="H361">
        <v>0</v>
      </c>
      <c r="I361">
        <v>2.5391000000000012</v>
      </c>
      <c r="J361" s="14">
        <v>40069</v>
      </c>
      <c r="K361">
        <v>8.08</v>
      </c>
      <c r="L361">
        <v>0</v>
      </c>
      <c r="M361">
        <v>-1.2190399999999997</v>
      </c>
      <c r="O361" t="str">
        <f t="shared" si="92"/>
        <v/>
      </c>
      <c r="P361" t="str">
        <f t="shared" si="83"/>
        <v/>
      </c>
      <c r="Q361" t="str">
        <f t="shared" si="84"/>
        <v/>
      </c>
      <c r="R361" t="str">
        <f t="shared" si="85"/>
        <v/>
      </c>
      <c r="S361" t="str">
        <f t="shared" si="86"/>
        <v/>
      </c>
      <c r="T361" t="str">
        <f t="shared" si="87"/>
        <v/>
      </c>
      <c r="U361" t="str">
        <f t="shared" si="88"/>
        <v/>
      </c>
      <c r="V361" t="str">
        <f t="shared" si="89"/>
        <v/>
      </c>
      <c r="W361" t="str">
        <f t="shared" si="90"/>
        <v/>
      </c>
      <c r="X361" t="str">
        <f t="shared" si="91"/>
        <v/>
      </c>
    </row>
    <row r="362" spans="1:24" x14ac:dyDescent="0.35">
      <c r="A362">
        <v>2009</v>
      </c>
      <c r="B362" s="14">
        <v>40008</v>
      </c>
      <c r="C362">
        <v>60.7</v>
      </c>
      <c r="D362">
        <v>0</v>
      </c>
      <c r="E362">
        <v>66.435900000000004</v>
      </c>
      <c r="F362" s="14">
        <v>40039</v>
      </c>
      <c r="G362">
        <v>11</v>
      </c>
      <c r="H362">
        <v>0</v>
      </c>
      <c r="I362">
        <v>-2.2030000000000012</v>
      </c>
      <c r="J362" s="14">
        <v>40070</v>
      </c>
      <c r="K362">
        <v>8.17</v>
      </c>
      <c r="L362">
        <v>0</v>
      </c>
      <c r="M362">
        <v>-1.0897100000000002</v>
      </c>
      <c r="O362" t="str">
        <f t="shared" si="92"/>
        <v/>
      </c>
      <c r="P362" t="str">
        <f t="shared" si="83"/>
        <v/>
      </c>
      <c r="Q362" t="str">
        <f t="shared" si="84"/>
        <v/>
      </c>
      <c r="R362" t="str">
        <f t="shared" si="85"/>
        <v/>
      </c>
      <c r="S362" t="str">
        <f t="shared" si="86"/>
        <v/>
      </c>
      <c r="T362" t="str">
        <f t="shared" si="87"/>
        <v/>
      </c>
      <c r="U362" t="str">
        <f t="shared" si="88"/>
        <v/>
      </c>
      <c r="V362" t="str">
        <f t="shared" si="89"/>
        <v/>
      </c>
      <c r="W362" t="str">
        <f t="shared" si="90"/>
        <v/>
      </c>
      <c r="X362" t="str">
        <f t="shared" si="91"/>
        <v/>
      </c>
    </row>
    <row r="363" spans="1:24" x14ac:dyDescent="0.35">
      <c r="A363">
        <v>2009</v>
      </c>
      <c r="B363" s="14">
        <v>40009</v>
      </c>
      <c r="C363">
        <v>53.7</v>
      </c>
      <c r="D363">
        <v>0</v>
      </c>
      <c r="E363">
        <v>56.376900000000013</v>
      </c>
      <c r="F363" s="14">
        <v>40040</v>
      </c>
      <c r="G363">
        <v>9.08</v>
      </c>
      <c r="H363">
        <v>0</v>
      </c>
      <c r="I363">
        <v>-4.9620400000000018</v>
      </c>
      <c r="J363" s="14">
        <v>40071</v>
      </c>
      <c r="K363">
        <v>7.76</v>
      </c>
      <c r="L363">
        <v>0.01</v>
      </c>
      <c r="M363">
        <v>-0.28737999999999952</v>
      </c>
      <c r="O363" t="str">
        <f t="shared" si="92"/>
        <v/>
      </c>
      <c r="P363" t="str">
        <f t="shared" si="83"/>
        <v/>
      </c>
      <c r="Q363" t="str">
        <f t="shared" si="84"/>
        <v/>
      </c>
      <c r="R363" t="str">
        <f t="shared" si="85"/>
        <v/>
      </c>
      <c r="S363" t="str">
        <f t="shared" si="86"/>
        <v/>
      </c>
      <c r="T363" t="str">
        <f t="shared" si="87"/>
        <v/>
      </c>
      <c r="U363" t="str">
        <f t="shared" si="88"/>
        <v/>
      </c>
      <c r="V363" t="str">
        <f t="shared" si="89"/>
        <v/>
      </c>
      <c r="W363" t="str">
        <f t="shared" si="90"/>
        <v/>
      </c>
      <c r="X363" t="str">
        <f t="shared" si="91"/>
        <v/>
      </c>
    </row>
    <row r="364" spans="1:24" x14ac:dyDescent="0.35">
      <c r="A364">
        <v>2009</v>
      </c>
      <c r="B364" s="14">
        <v>40010</v>
      </c>
      <c r="C364">
        <v>47.8</v>
      </c>
      <c r="D364">
        <v>0</v>
      </c>
      <c r="E364">
        <v>47.898599999999995</v>
      </c>
      <c r="F364" s="14">
        <v>40041</v>
      </c>
      <c r="G364">
        <v>8.3000000000000007</v>
      </c>
      <c r="H364">
        <v>0</v>
      </c>
      <c r="I364">
        <v>-6.0829000000000004</v>
      </c>
      <c r="J364" s="14">
        <v>40072</v>
      </c>
      <c r="K364">
        <v>7.76</v>
      </c>
      <c r="L364">
        <v>0</v>
      </c>
      <c r="M364">
        <v>-1.6788799999999995</v>
      </c>
      <c r="O364" t="str">
        <f t="shared" si="92"/>
        <v/>
      </c>
      <c r="P364" t="str">
        <f t="shared" si="83"/>
        <v/>
      </c>
      <c r="Q364" t="str">
        <f t="shared" si="84"/>
        <v/>
      </c>
      <c r="R364" t="str">
        <f t="shared" si="85"/>
        <v/>
      </c>
      <c r="S364" t="str">
        <f t="shared" si="86"/>
        <v/>
      </c>
      <c r="T364" t="str">
        <f t="shared" si="87"/>
        <v/>
      </c>
      <c r="U364" t="str">
        <f t="shared" si="88"/>
        <v/>
      </c>
      <c r="V364" t="str">
        <f t="shared" si="89"/>
        <v/>
      </c>
      <c r="W364" t="str">
        <f t="shared" si="90"/>
        <v/>
      </c>
      <c r="X364" t="str">
        <f t="shared" si="91"/>
        <v/>
      </c>
    </row>
    <row r="365" spans="1:24" x14ac:dyDescent="0.35">
      <c r="A365">
        <v>2009</v>
      </c>
      <c r="B365" s="14">
        <v>40011</v>
      </c>
      <c r="C365">
        <v>43.8</v>
      </c>
      <c r="D365">
        <v>0</v>
      </c>
      <c r="E365">
        <v>42.150599999999997</v>
      </c>
      <c r="F365" s="14">
        <v>40042</v>
      </c>
      <c r="G365">
        <v>8.0299999999999994</v>
      </c>
      <c r="H365">
        <v>0</v>
      </c>
      <c r="I365">
        <v>-6.4708900000000025</v>
      </c>
      <c r="J365" s="14">
        <v>40073</v>
      </c>
      <c r="K365">
        <v>7.43</v>
      </c>
      <c r="L365">
        <v>0</v>
      </c>
      <c r="M365">
        <v>-2.1530900000000006</v>
      </c>
      <c r="O365" t="str">
        <f t="shared" si="92"/>
        <v/>
      </c>
      <c r="P365" t="str">
        <f t="shared" si="83"/>
        <v/>
      </c>
      <c r="Q365" t="str">
        <f t="shared" si="84"/>
        <v/>
      </c>
      <c r="R365" t="str">
        <f t="shared" si="85"/>
        <v/>
      </c>
      <c r="S365" t="str">
        <f t="shared" si="86"/>
        <v/>
      </c>
      <c r="T365" t="str">
        <f t="shared" si="87"/>
        <v/>
      </c>
      <c r="U365" t="str">
        <f t="shared" si="88"/>
        <v/>
      </c>
      <c r="V365" t="str">
        <f t="shared" si="89"/>
        <v/>
      </c>
      <c r="W365" t="str">
        <f t="shared" si="90"/>
        <v/>
      </c>
      <c r="X365" t="str">
        <f t="shared" si="91"/>
        <v/>
      </c>
    </row>
    <row r="366" spans="1:24" x14ac:dyDescent="0.35">
      <c r="A366">
        <v>2009</v>
      </c>
      <c r="B366" s="14">
        <v>40012</v>
      </c>
      <c r="C366">
        <v>42.7</v>
      </c>
      <c r="D366">
        <v>0.1</v>
      </c>
      <c r="E366">
        <v>54.484900000000003</v>
      </c>
      <c r="F366" s="14">
        <v>40043</v>
      </c>
      <c r="G366">
        <v>7.8</v>
      </c>
      <c r="H366">
        <v>0</v>
      </c>
      <c r="I366">
        <v>-6.801400000000001</v>
      </c>
      <c r="J366" s="14">
        <v>40074</v>
      </c>
      <c r="K366">
        <v>12.2</v>
      </c>
      <c r="L366">
        <v>0</v>
      </c>
      <c r="M366">
        <v>4.7013999999999978</v>
      </c>
      <c r="O366" t="str">
        <f t="shared" si="92"/>
        <v/>
      </c>
      <c r="P366" t="str">
        <f t="shared" si="83"/>
        <v/>
      </c>
      <c r="Q366" t="str">
        <f t="shared" si="84"/>
        <v/>
      </c>
      <c r="R366" t="str">
        <f t="shared" si="85"/>
        <v/>
      </c>
      <c r="S366" t="str">
        <f t="shared" si="86"/>
        <v/>
      </c>
      <c r="T366" t="str">
        <f t="shared" si="87"/>
        <v/>
      </c>
      <c r="U366" t="str">
        <f t="shared" si="88"/>
        <v/>
      </c>
      <c r="V366" t="str">
        <f t="shared" si="89"/>
        <v/>
      </c>
      <c r="W366" t="str">
        <f t="shared" si="90"/>
        <v/>
      </c>
      <c r="X366" t="str">
        <f t="shared" si="91"/>
        <v/>
      </c>
    </row>
    <row r="367" spans="1:24" x14ac:dyDescent="0.35">
      <c r="A367">
        <v>2009</v>
      </c>
      <c r="B367" s="14">
        <v>40013</v>
      </c>
      <c r="C367">
        <v>40.9</v>
      </c>
      <c r="D367">
        <v>0</v>
      </c>
      <c r="E367">
        <v>37.9833</v>
      </c>
      <c r="F367" s="14">
        <v>40044</v>
      </c>
      <c r="G367">
        <v>7.82</v>
      </c>
      <c r="H367">
        <v>0</v>
      </c>
      <c r="I367">
        <v>-6.7726600000000001</v>
      </c>
      <c r="J367" s="14">
        <v>40075</v>
      </c>
      <c r="K367">
        <v>10.3</v>
      </c>
      <c r="L367">
        <v>0</v>
      </c>
      <c r="M367">
        <v>1.9711000000000016</v>
      </c>
      <c r="O367" t="str">
        <f t="shared" si="92"/>
        <v/>
      </c>
      <c r="P367" t="str">
        <f t="shared" si="83"/>
        <v/>
      </c>
      <c r="Q367" t="str">
        <f t="shared" si="84"/>
        <v/>
      </c>
      <c r="R367" t="str">
        <f t="shared" si="85"/>
        <v/>
      </c>
      <c r="S367" t="str">
        <f t="shared" si="86"/>
        <v/>
      </c>
      <c r="T367" t="str">
        <f t="shared" si="87"/>
        <v/>
      </c>
      <c r="U367" t="str">
        <f t="shared" si="88"/>
        <v/>
      </c>
      <c r="V367" t="str">
        <f t="shared" si="89"/>
        <v/>
      </c>
      <c r="W367" t="str">
        <f t="shared" si="90"/>
        <v/>
      </c>
      <c r="X367" t="str">
        <f t="shared" si="91"/>
        <v/>
      </c>
    </row>
    <row r="368" spans="1:24" x14ac:dyDescent="0.35">
      <c r="A368">
        <v>2009</v>
      </c>
      <c r="B368" s="14">
        <v>40014</v>
      </c>
      <c r="C368">
        <v>36.799999999999997</v>
      </c>
      <c r="D368">
        <v>0</v>
      </c>
      <c r="E368">
        <v>32.0916</v>
      </c>
      <c r="F368" s="14">
        <v>40045</v>
      </c>
      <c r="G368">
        <v>7.54</v>
      </c>
      <c r="H368">
        <v>0</v>
      </c>
      <c r="I368">
        <v>-7.1750200000000017</v>
      </c>
      <c r="J368" s="14">
        <v>40076</v>
      </c>
      <c r="K368">
        <v>7.89</v>
      </c>
      <c r="L368">
        <v>0</v>
      </c>
      <c r="M368">
        <v>-1.49207</v>
      </c>
      <c r="O368" t="str">
        <f t="shared" si="92"/>
        <v/>
      </c>
      <c r="P368" t="str">
        <f t="shared" si="83"/>
        <v/>
      </c>
      <c r="Q368" t="str">
        <f t="shared" si="84"/>
        <v/>
      </c>
      <c r="R368" t="str">
        <f t="shared" si="85"/>
        <v/>
      </c>
      <c r="S368" t="str">
        <f t="shared" si="86"/>
        <v/>
      </c>
      <c r="T368" t="str">
        <f t="shared" si="87"/>
        <v/>
      </c>
      <c r="U368" t="str">
        <f t="shared" si="88"/>
        <v/>
      </c>
      <c r="V368" t="str">
        <f t="shared" si="89"/>
        <v/>
      </c>
      <c r="W368" t="str">
        <f t="shared" si="90"/>
        <v/>
      </c>
      <c r="X368" t="str">
        <f t="shared" si="91"/>
        <v/>
      </c>
    </row>
    <row r="369" spans="1:24" x14ac:dyDescent="0.35">
      <c r="A369">
        <v>2009</v>
      </c>
      <c r="B369" s="14">
        <v>40015</v>
      </c>
      <c r="C369">
        <v>33.1</v>
      </c>
      <c r="D369">
        <v>0</v>
      </c>
      <c r="E369">
        <v>26.774700000000003</v>
      </c>
      <c r="F369" s="14">
        <v>40046</v>
      </c>
      <c r="G369">
        <v>6.86</v>
      </c>
      <c r="H369">
        <v>0</v>
      </c>
      <c r="I369">
        <v>-8.1521800000000013</v>
      </c>
      <c r="J369" s="14">
        <v>40077</v>
      </c>
      <c r="K369">
        <v>7.2</v>
      </c>
      <c r="L369">
        <v>0</v>
      </c>
      <c r="M369">
        <v>-2.4835999999999991</v>
      </c>
      <c r="O369" t="str">
        <f t="shared" si="92"/>
        <v/>
      </c>
      <c r="P369" t="str">
        <f t="shared" si="83"/>
        <v/>
      </c>
      <c r="Q369" t="str">
        <f t="shared" si="84"/>
        <v/>
      </c>
      <c r="R369" t="str">
        <f t="shared" si="85"/>
        <v/>
      </c>
      <c r="S369" t="str">
        <f t="shared" si="86"/>
        <v/>
      </c>
      <c r="T369" t="str">
        <f t="shared" si="87"/>
        <v/>
      </c>
      <c r="U369" t="str">
        <f t="shared" si="88"/>
        <v/>
      </c>
      <c r="V369" t="str">
        <f t="shared" si="89"/>
        <v/>
      </c>
      <c r="W369" t="str">
        <f t="shared" si="90"/>
        <v/>
      </c>
      <c r="X369" t="str">
        <f t="shared" si="91"/>
        <v/>
      </c>
    </row>
    <row r="370" spans="1:24" x14ac:dyDescent="0.35">
      <c r="A370">
        <v>2009</v>
      </c>
      <c r="B370" s="14">
        <v>40016</v>
      </c>
      <c r="C370">
        <v>38.299999999999997</v>
      </c>
      <c r="D370">
        <v>0.79</v>
      </c>
      <c r="E370">
        <v>144.1756</v>
      </c>
      <c r="F370" s="14">
        <v>40047</v>
      </c>
      <c r="G370">
        <v>6.84</v>
      </c>
      <c r="H370">
        <v>0</v>
      </c>
      <c r="I370">
        <v>-8.1809200000000022</v>
      </c>
      <c r="J370" s="14">
        <v>40078</v>
      </c>
      <c r="K370">
        <v>6.91</v>
      </c>
      <c r="L370">
        <v>0</v>
      </c>
      <c r="M370">
        <v>-2.9003300000000003</v>
      </c>
      <c r="O370" t="str">
        <f t="shared" si="92"/>
        <v/>
      </c>
      <c r="P370" t="str">
        <f t="shared" si="83"/>
        <v/>
      </c>
      <c r="Q370" t="str">
        <f t="shared" si="84"/>
        <v/>
      </c>
      <c r="R370" t="str">
        <f t="shared" si="85"/>
        <v/>
      </c>
      <c r="S370" t="str">
        <f t="shared" si="86"/>
        <v/>
      </c>
      <c r="T370" t="str">
        <f t="shared" si="87"/>
        <v/>
      </c>
      <c r="U370" t="str">
        <f t="shared" si="88"/>
        <v/>
      </c>
      <c r="V370" t="str">
        <f t="shared" si="89"/>
        <v/>
      </c>
      <c r="W370" t="str">
        <f t="shared" si="90"/>
        <v/>
      </c>
      <c r="X370" t="str">
        <f t="shared" si="91"/>
        <v/>
      </c>
    </row>
    <row r="371" spans="1:24" x14ac:dyDescent="0.35">
      <c r="A371">
        <v>2009</v>
      </c>
      <c r="B371" s="14">
        <v>40017</v>
      </c>
      <c r="C371">
        <v>37</v>
      </c>
      <c r="D371">
        <v>0</v>
      </c>
      <c r="E371">
        <v>32.379000000000005</v>
      </c>
      <c r="F371" s="14">
        <v>40048</v>
      </c>
      <c r="G371">
        <v>33.299999999999997</v>
      </c>
      <c r="H371">
        <v>1.66</v>
      </c>
      <c r="I371">
        <v>260.83109999999999</v>
      </c>
      <c r="J371" s="14">
        <v>40079</v>
      </c>
      <c r="K371">
        <v>6.73</v>
      </c>
      <c r="L371">
        <v>0</v>
      </c>
      <c r="M371">
        <v>-3.1589899999999993</v>
      </c>
      <c r="O371" t="str">
        <f t="shared" si="92"/>
        <v/>
      </c>
      <c r="P371" t="str">
        <f t="shared" si="83"/>
        <v/>
      </c>
      <c r="Q371" t="str">
        <f t="shared" si="84"/>
        <v/>
      </c>
      <c r="R371" t="str">
        <f t="shared" si="85"/>
        <v/>
      </c>
      <c r="S371" t="str">
        <f t="shared" si="86"/>
        <v/>
      </c>
      <c r="T371" t="str">
        <f t="shared" si="87"/>
        <v/>
      </c>
      <c r="U371" t="str">
        <f t="shared" si="88"/>
        <v/>
      </c>
      <c r="V371" t="str">
        <f t="shared" si="89"/>
        <v/>
      </c>
      <c r="W371" t="str">
        <f t="shared" si="90"/>
        <v/>
      </c>
      <c r="X371" t="str">
        <f t="shared" si="91"/>
        <v/>
      </c>
    </row>
    <row r="372" spans="1:24" x14ac:dyDescent="0.35">
      <c r="A372">
        <v>2009</v>
      </c>
      <c r="B372" s="14">
        <v>40018</v>
      </c>
      <c r="C372">
        <v>43.2</v>
      </c>
      <c r="D372">
        <v>0.24</v>
      </c>
      <c r="E372">
        <v>74.684400000000011</v>
      </c>
      <c r="F372" s="14">
        <v>40049</v>
      </c>
      <c r="G372">
        <v>108</v>
      </c>
      <c r="H372">
        <v>1.22</v>
      </c>
      <c r="I372">
        <v>306.94900000000001</v>
      </c>
      <c r="J372" s="14">
        <v>40080</v>
      </c>
      <c r="K372">
        <v>7.58</v>
      </c>
      <c r="L372">
        <v>0</v>
      </c>
      <c r="M372">
        <v>-1.9375400000000003</v>
      </c>
      <c r="O372" t="str">
        <f t="shared" si="92"/>
        <v/>
      </c>
      <c r="P372" t="str">
        <f t="shared" si="83"/>
        <v/>
      </c>
      <c r="Q372" t="str">
        <f t="shared" si="84"/>
        <v/>
      </c>
      <c r="R372" t="str">
        <f t="shared" si="85"/>
        <v/>
      </c>
      <c r="S372" t="str">
        <f t="shared" si="86"/>
        <v/>
      </c>
      <c r="T372" t="str">
        <f t="shared" si="87"/>
        <v/>
      </c>
      <c r="U372" t="str">
        <f t="shared" si="88"/>
        <v/>
      </c>
      <c r="V372" t="str">
        <f t="shared" si="89"/>
        <v/>
      </c>
      <c r="W372" t="str">
        <f t="shared" si="90"/>
        <v/>
      </c>
      <c r="X372" t="str">
        <f t="shared" si="91"/>
        <v/>
      </c>
    </row>
    <row r="373" spans="1:24" x14ac:dyDescent="0.35">
      <c r="A373">
        <v>2009</v>
      </c>
      <c r="B373" s="14">
        <v>40019</v>
      </c>
      <c r="C373">
        <v>67.2</v>
      </c>
      <c r="D373">
        <v>0.72</v>
      </c>
      <c r="E373">
        <v>175.96439999999998</v>
      </c>
      <c r="F373" s="14">
        <v>40050</v>
      </c>
      <c r="G373">
        <v>106</v>
      </c>
      <c r="H373">
        <v>0</v>
      </c>
      <c r="I373">
        <v>134.31200000000001</v>
      </c>
      <c r="J373" s="14">
        <v>40081</v>
      </c>
      <c r="K373">
        <v>7.78</v>
      </c>
      <c r="L373">
        <v>0</v>
      </c>
      <c r="M373">
        <v>-1.6501399999999986</v>
      </c>
      <c r="O373" t="str">
        <f t="shared" si="92"/>
        <v/>
      </c>
      <c r="P373" t="str">
        <f t="shared" si="83"/>
        <v/>
      </c>
      <c r="Q373" t="str">
        <f t="shared" si="84"/>
        <v/>
      </c>
      <c r="R373" t="str">
        <f t="shared" si="85"/>
        <v/>
      </c>
      <c r="S373" t="str">
        <f t="shared" si="86"/>
        <v/>
      </c>
      <c r="T373" t="str">
        <f t="shared" si="87"/>
        <v/>
      </c>
      <c r="U373" t="str">
        <f t="shared" si="88"/>
        <v/>
      </c>
      <c r="V373" t="str">
        <f t="shared" si="89"/>
        <v/>
      </c>
      <c r="W373" t="str">
        <f t="shared" si="90"/>
        <v/>
      </c>
      <c r="X373" t="str">
        <f t="shared" si="91"/>
        <v/>
      </c>
    </row>
    <row r="374" spans="1:24" x14ac:dyDescent="0.35">
      <c r="A374">
        <v>2009</v>
      </c>
      <c r="B374" s="14">
        <v>40020</v>
      </c>
      <c r="C374">
        <v>65</v>
      </c>
      <c r="D374">
        <v>0.76</v>
      </c>
      <c r="E374">
        <v>178.36900000000003</v>
      </c>
      <c r="F374" s="14">
        <v>40051</v>
      </c>
      <c r="G374">
        <v>73.3</v>
      </c>
      <c r="H374">
        <v>0.01</v>
      </c>
      <c r="I374">
        <v>88.713599999999985</v>
      </c>
      <c r="J374" s="14">
        <v>40082</v>
      </c>
      <c r="K374">
        <v>6.91</v>
      </c>
      <c r="L374">
        <v>0</v>
      </c>
      <c r="M374">
        <v>-2.9003300000000003</v>
      </c>
      <c r="O374" t="str">
        <f t="shared" si="92"/>
        <v/>
      </c>
      <c r="P374" t="str">
        <f t="shared" si="83"/>
        <v/>
      </c>
      <c r="Q374" t="str">
        <f t="shared" si="84"/>
        <v/>
      </c>
      <c r="R374" t="str">
        <f t="shared" si="85"/>
        <v/>
      </c>
      <c r="S374" t="str">
        <f t="shared" si="86"/>
        <v/>
      </c>
      <c r="T374" t="str">
        <f t="shared" si="87"/>
        <v/>
      </c>
      <c r="U374" t="str">
        <f t="shared" si="88"/>
        <v/>
      </c>
      <c r="V374" t="str">
        <f t="shared" si="89"/>
        <v/>
      </c>
      <c r="W374" t="str">
        <f t="shared" si="90"/>
        <v/>
      </c>
      <c r="X374" t="str">
        <f t="shared" si="91"/>
        <v/>
      </c>
    </row>
    <row r="375" spans="1:24" x14ac:dyDescent="0.35">
      <c r="A375">
        <v>2009</v>
      </c>
      <c r="B375" s="14">
        <v>40021</v>
      </c>
      <c r="C375">
        <v>59.1</v>
      </c>
      <c r="D375">
        <v>0.12</v>
      </c>
      <c r="E375">
        <v>80.834700000000026</v>
      </c>
      <c r="F375" s="14">
        <v>40052</v>
      </c>
      <c r="G375">
        <v>47.8</v>
      </c>
      <c r="H375">
        <v>0</v>
      </c>
      <c r="I375">
        <v>50.678599999999989</v>
      </c>
      <c r="J375" s="14">
        <v>40083</v>
      </c>
      <c r="K375">
        <v>6.81</v>
      </c>
      <c r="L375">
        <v>0</v>
      </c>
      <c r="M375">
        <v>-3.0440300000000011</v>
      </c>
      <c r="O375" t="str">
        <f t="shared" si="92"/>
        <v/>
      </c>
      <c r="P375" t="str">
        <f t="shared" si="83"/>
        <v/>
      </c>
      <c r="Q375" t="str">
        <f t="shared" si="84"/>
        <v/>
      </c>
      <c r="R375" t="str">
        <f t="shared" si="85"/>
        <v/>
      </c>
      <c r="S375" t="str">
        <f t="shared" si="86"/>
        <v/>
      </c>
      <c r="T375" t="str">
        <f t="shared" si="87"/>
        <v/>
      </c>
      <c r="U375" t="str">
        <f t="shared" si="88"/>
        <v/>
      </c>
      <c r="V375" t="str">
        <f t="shared" si="89"/>
        <v/>
      </c>
      <c r="W375" t="str">
        <f t="shared" si="90"/>
        <v/>
      </c>
      <c r="X375" t="str">
        <f t="shared" si="91"/>
        <v/>
      </c>
    </row>
    <row r="376" spans="1:24" x14ac:dyDescent="0.35">
      <c r="A376">
        <v>2009</v>
      </c>
      <c r="B376" s="14">
        <v>40022</v>
      </c>
      <c r="C376">
        <v>51.5</v>
      </c>
      <c r="D376">
        <v>0</v>
      </c>
      <c r="E376">
        <v>53.215499999999999</v>
      </c>
      <c r="F376" s="14">
        <v>40053</v>
      </c>
      <c r="G376">
        <v>31.8</v>
      </c>
      <c r="H376">
        <v>0</v>
      </c>
      <c r="I376">
        <v>27.686600000000002</v>
      </c>
      <c r="J376" s="14">
        <v>40084</v>
      </c>
      <c r="K376">
        <v>20.5</v>
      </c>
      <c r="L376">
        <v>1.52</v>
      </c>
      <c r="M376">
        <v>228.13650000000004</v>
      </c>
      <c r="O376" t="str">
        <f t="shared" si="92"/>
        <v/>
      </c>
      <c r="P376" t="str">
        <f t="shared" si="83"/>
        <v/>
      </c>
      <c r="Q376" t="str">
        <f t="shared" si="84"/>
        <v/>
      </c>
      <c r="R376" t="str">
        <f t="shared" si="85"/>
        <v/>
      </c>
      <c r="S376" t="str">
        <f t="shared" si="86"/>
        <v/>
      </c>
      <c r="T376" t="str">
        <f t="shared" si="87"/>
        <v/>
      </c>
      <c r="U376" t="str">
        <f t="shared" si="88"/>
        <v/>
      </c>
      <c r="V376" t="str">
        <f t="shared" si="89"/>
        <v/>
      </c>
      <c r="W376" t="str">
        <f t="shared" si="90"/>
        <v/>
      </c>
      <c r="X376" t="str">
        <f t="shared" si="91"/>
        <v/>
      </c>
    </row>
    <row r="377" spans="1:24" x14ac:dyDescent="0.35">
      <c r="A377">
        <v>2009</v>
      </c>
      <c r="B377" s="14">
        <v>40023</v>
      </c>
      <c r="C377">
        <v>42.9</v>
      </c>
      <c r="D377">
        <v>0</v>
      </c>
      <c r="E377">
        <v>40.857300000000002</v>
      </c>
      <c r="F377" s="14">
        <v>40054</v>
      </c>
      <c r="G377">
        <v>40.5</v>
      </c>
      <c r="H377">
        <v>0.61</v>
      </c>
      <c r="I377">
        <v>125.07000000000001</v>
      </c>
      <c r="J377" s="14">
        <v>40085</v>
      </c>
      <c r="K377">
        <v>28.5</v>
      </c>
      <c r="L377">
        <v>0</v>
      </c>
      <c r="M377">
        <v>28.124500000000005</v>
      </c>
      <c r="O377" t="str">
        <f t="shared" si="92"/>
        <v/>
      </c>
      <c r="P377" t="str">
        <f t="shared" si="83"/>
        <v/>
      </c>
      <c r="Q377" t="str">
        <f t="shared" si="84"/>
        <v/>
      </c>
      <c r="R377" t="str">
        <f t="shared" si="85"/>
        <v/>
      </c>
      <c r="S377" t="str">
        <f t="shared" si="86"/>
        <v/>
      </c>
      <c r="T377" t="str">
        <f t="shared" si="87"/>
        <v/>
      </c>
      <c r="U377" t="str">
        <f t="shared" si="88"/>
        <v/>
      </c>
      <c r="V377" t="str">
        <f t="shared" si="89"/>
        <v/>
      </c>
      <c r="W377" t="str">
        <f t="shared" si="90"/>
        <v/>
      </c>
      <c r="X377" t="str">
        <f t="shared" si="91"/>
        <v/>
      </c>
    </row>
    <row r="378" spans="1:24" x14ac:dyDescent="0.35">
      <c r="A378">
        <v>2009</v>
      </c>
      <c r="B378" s="14">
        <v>40024</v>
      </c>
      <c r="C378">
        <v>38.299999999999997</v>
      </c>
      <c r="D378">
        <v>0.03</v>
      </c>
      <c r="E378">
        <v>38.421599999999998</v>
      </c>
      <c r="F378" s="14">
        <v>40055</v>
      </c>
      <c r="G378">
        <v>150</v>
      </c>
      <c r="H378">
        <v>1.47</v>
      </c>
      <c r="I378">
        <v>402.09050000000002</v>
      </c>
      <c r="J378" s="14">
        <v>40086</v>
      </c>
      <c r="K378">
        <v>30.2</v>
      </c>
      <c r="L378">
        <v>0.52</v>
      </c>
      <c r="M378">
        <v>102.9254</v>
      </c>
      <c r="O378" t="str">
        <f t="shared" si="92"/>
        <v/>
      </c>
      <c r="P378" t="str">
        <f t="shared" si="83"/>
        <v/>
      </c>
      <c r="Q378" t="str">
        <f t="shared" si="84"/>
        <v/>
      </c>
      <c r="R378" t="str">
        <f t="shared" si="85"/>
        <v/>
      </c>
      <c r="S378" t="str">
        <f t="shared" si="86"/>
        <v/>
      </c>
      <c r="T378" t="str">
        <f t="shared" si="87"/>
        <v/>
      </c>
      <c r="U378" t="str">
        <f t="shared" si="88"/>
        <v/>
      </c>
      <c r="V378" t="str">
        <f t="shared" si="89"/>
        <v/>
      </c>
      <c r="W378" t="str">
        <f t="shared" si="90"/>
        <v/>
      </c>
      <c r="X378" t="str">
        <f t="shared" si="91"/>
        <v/>
      </c>
    </row>
    <row r="379" spans="1:24" x14ac:dyDescent="0.35">
      <c r="A379">
        <v>2009</v>
      </c>
      <c r="B379" s="14">
        <v>40025</v>
      </c>
      <c r="C379">
        <v>36</v>
      </c>
      <c r="D379">
        <v>0</v>
      </c>
      <c r="E379">
        <v>30.942</v>
      </c>
      <c r="F379" s="14">
        <v>40056</v>
      </c>
      <c r="G379">
        <v>132</v>
      </c>
      <c r="H379">
        <v>0</v>
      </c>
      <c r="I379">
        <v>171.67400000000001</v>
      </c>
      <c r="M379" t="s">
        <v>87</v>
      </c>
      <c r="O379" t="str">
        <f t="shared" si="92"/>
        <v/>
      </c>
      <c r="P379" t="str">
        <f t="shared" si="83"/>
        <v/>
      </c>
      <c r="Q379" t="str">
        <f t="shared" si="84"/>
        <v/>
      </c>
      <c r="R379" t="str">
        <f t="shared" si="85"/>
        <v/>
      </c>
      <c r="S379" t="str">
        <f t="shared" si="86"/>
        <v/>
      </c>
      <c r="T379" t="str">
        <f t="shared" si="87"/>
        <v/>
      </c>
      <c r="U379" t="str">
        <f t="shared" si="88"/>
        <v/>
      </c>
      <c r="V379" t="str">
        <f t="shared" si="89"/>
        <v/>
      </c>
      <c r="W379" t="str">
        <f t="shared" si="90"/>
        <v/>
      </c>
      <c r="X379" t="str">
        <f t="shared" si="91"/>
        <v/>
      </c>
    </row>
    <row r="380" spans="1:24" x14ac:dyDescent="0.35">
      <c r="A380">
        <v>2010</v>
      </c>
      <c r="B380" s="14">
        <v>40360</v>
      </c>
      <c r="C380">
        <v>15.8</v>
      </c>
      <c r="D380">
        <v>0</v>
      </c>
      <c r="E380">
        <v>1.9146000000000036</v>
      </c>
      <c r="F380" s="14">
        <v>40391</v>
      </c>
      <c r="G380">
        <v>6.48</v>
      </c>
      <c r="H380">
        <v>0</v>
      </c>
      <c r="I380">
        <v>-8.6982400000000002</v>
      </c>
      <c r="J380" s="14">
        <v>40422</v>
      </c>
      <c r="K380">
        <v>2.63</v>
      </c>
      <c r="L380">
        <v>0</v>
      </c>
      <c r="M380">
        <v>-9.0506899999999995</v>
      </c>
      <c r="O380">
        <f t="shared" si="92"/>
        <v>2010</v>
      </c>
      <c r="P380">
        <f t="shared" si="83"/>
        <v>-27.006239999999984</v>
      </c>
      <c r="Q380">
        <f t="shared" si="84"/>
        <v>115.36757</v>
      </c>
      <c r="R380">
        <f t="shared" si="85"/>
        <v>-67.285349999999994</v>
      </c>
      <c r="S380">
        <f t="shared" si="86"/>
        <v>131.09076999999999</v>
      </c>
      <c r="T380">
        <f t="shared" si="87"/>
        <v>18.135049999999985</v>
      </c>
      <c r="U380">
        <f t="shared" si="88"/>
        <v>-4.6911800000000046</v>
      </c>
      <c r="V380">
        <f t="shared" si="89"/>
        <v>-69.72517000000002</v>
      </c>
      <c r="W380">
        <f t="shared" si="90"/>
        <v>53.445359999999994</v>
      </c>
      <c r="X380">
        <f t="shared" si="91"/>
        <v>-50.713970000000018</v>
      </c>
    </row>
    <row r="381" spans="1:24" x14ac:dyDescent="0.35">
      <c r="A381">
        <v>2010</v>
      </c>
      <c r="B381" s="14">
        <v>40361</v>
      </c>
      <c r="C381">
        <v>13.9</v>
      </c>
      <c r="D381">
        <v>0</v>
      </c>
      <c r="E381">
        <v>-0.81569999999999965</v>
      </c>
      <c r="F381" s="14">
        <v>40392</v>
      </c>
      <c r="G381">
        <v>5.5</v>
      </c>
      <c r="H381">
        <v>0</v>
      </c>
      <c r="I381">
        <v>-10.1065</v>
      </c>
      <c r="J381" s="14">
        <v>40423</v>
      </c>
      <c r="K381">
        <v>2.48</v>
      </c>
      <c r="L381">
        <v>0</v>
      </c>
      <c r="M381">
        <v>-9.2662399999999998</v>
      </c>
      <c r="O381" t="str">
        <f t="shared" si="92"/>
        <v/>
      </c>
      <c r="P381" t="str">
        <f t="shared" si="83"/>
        <v/>
      </c>
      <c r="Q381" t="str">
        <f t="shared" si="84"/>
        <v/>
      </c>
      <c r="R381" t="str">
        <f t="shared" si="85"/>
        <v/>
      </c>
      <c r="S381" t="str">
        <f t="shared" si="86"/>
        <v/>
      </c>
      <c r="T381" t="str">
        <f t="shared" si="87"/>
        <v/>
      </c>
      <c r="U381" t="str">
        <f t="shared" si="88"/>
        <v/>
      </c>
      <c r="V381" t="str">
        <f t="shared" si="89"/>
        <v/>
      </c>
      <c r="W381" t="str">
        <f t="shared" si="90"/>
        <v/>
      </c>
      <c r="X381" t="str">
        <f t="shared" si="91"/>
        <v/>
      </c>
    </row>
    <row r="382" spans="1:24" x14ac:dyDescent="0.35">
      <c r="A382">
        <v>2010</v>
      </c>
      <c r="B382" s="14">
        <v>40362</v>
      </c>
      <c r="C382">
        <v>12.3</v>
      </c>
      <c r="D382">
        <v>0</v>
      </c>
      <c r="E382">
        <v>-3.1148999999999987</v>
      </c>
      <c r="F382" s="14">
        <v>40393</v>
      </c>
      <c r="G382">
        <v>5.32</v>
      </c>
      <c r="H382">
        <v>0</v>
      </c>
      <c r="I382">
        <v>-10.365160000000001</v>
      </c>
      <c r="J382" s="14">
        <v>40424</v>
      </c>
      <c r="K382">
        <v>2.48</v>
      </c>
      <c r="L382">
        <v>0</v>
      </c>
      <c r="M382">
        <v>-9.2662399999999998</v>
      </c>
      <c r="O382" t="str">
        <f t="shared" si="92"/>
        <v/>
      </c>
      <c r="P382" t="str">
        <f t="shared" si="83"/>
        <v/>
      </c>
      <c r="Q382" t="str">
        <f t="shared" si="84"/>
        <v/>
      </c>
      <c r="R382" t="str">
        <f t="shared" si="85"/>
        <v/>
      </c>
      <c r="S382" t="str">
        <f t="shared" si="86"/>
        <v/>
      </c>
      <c r="T382" t="str">
        <f t="shared" si="87"/>
        <v/>
      </c>
      <c r="U382" t="str">
        <f t="shared" si="88"/>
        <v/>
      </c>
      <c r="V382" t="str">
        <f t="shared" si="89"/>
        <v/>
      </c>
      <c r="W382" t="str">
        <f t="shared" si="90"/>
        <v/>
      </c>
      <c r="X382" t="str">
        <f t="shared" si="91"/>
        <v/>
      </c>
    </row>
    <row r="383" spans="1:24" x14ac:dyDescent="0.35">
      <c r="A383">
        <v>2010</v>
      </c>
      <c r="B383" s="14">
        <v>40363</v>
      </c>
      <c r="C383">
        <v>10.8</v>
      </c>
      <c r="D383">
        <v>0</v>
      </c>
      <c r="E383">
        <v>-5.2703999999999969</v>
      </c>
      <c r="F383" s="14">
        <v>40394</v>
      </c>
      <c r="G383">
        <v>6.34</v>
      </c>
      <c r="H383">
        <v>0.57999999999999996</v>
      </c>
      <c r="I383">
        <v>71.807579999999987</v>
      </c>
      <c r="J383" s="14">
        <v>40425</v>
      </c>
      <c r="K383">
        <v>29.2</v>
      </c>
      <c r="L383">
        <v>2.54</v>
      </c>
      <c r="M383">
        <v>382.57140000000004</v>
      </c>
      <c r="O383" t="str">
        <f t="shared" si="92"/>
        <v/>
      </c>
      <c r="P383" t="str">
        <f t="shared" si="83"/>
        <v/>
      </c>
      <c r="Q383" t="str">
        <f t="shared" si="84"/>
        <v/>
      </c>
      <c r="R383" t="str">
        <f t="shared" si="85"/>
        <v/>
      </c>
      <c r="S383" t="str">
        <f t="shared" si="86"/>
        <v/>
      </c>
      <c r="T383" t="str">
        <f t="shared" si="87"/>
        <v/>
      </c>
      <c r="U383" t="str">
        <f t="shared" si="88"/>
        <v/>
      </c>
      <c r="V383" t="str">
        <f t="shared" si="89"/>
        <v/>
      </c>
      <c r="W383" t="str">
        <f t="shared" si="90"/>
        <v/>
      </c>
      <c r="X383" t="str">
        <f t="shared" si="91"/>
        <v/>
      </c>
    </row>
    <row r="384" spans="1:24" x14ac:dyDescent="0.35">
      <c r="A384">
        <v>2010</v>
      </c>
      <c r="B384" s="14">
        <v>40364</v>
      </c>
      <c r="C384">
        <v>10.9</v>
      </c>
      <c r="D384">
        <v>0</v>
      </c>
      <c r="E384">
        <v>-5.1266999999999978</v>
      </c>
      <c r="F384" s="14">
        <v>40395</v>
      </c>
      <c r="G384">
        <v>6.44</v>
      </c>
      <c r="H384">
        <v>0</v>
      </c>
      <c r="I384">
        <v>-8.7557200000000002</v>
      </c>
      <c r="J384" s="14">
        <v>40426</v>
      </c>
      <c r="K384">
        <v>12.4</v>
      </c>
      <c r="L384">
        <v>0</v>
      </c>
      <c r="M384">
        <v>4.9887999999999995</v>
      </c>
      <c r="O384" t="str">
        <f t="shared" si="92"/>
        <v/>
      </c>
      <c r="P384" t="str">
        <f t="shared" si="83"/>
        <v/>
      </c>
      <c r="Q384" t="str">
        <f t="shared" si="84"/>
        <v/>
      </c>
      <c r="R384" t="str">
        <f t="shared" si="85"/>
        <v/>
      </c>
      <c r="S384" t="str">
        <f t="shared" si="86"/>
        <v/>
      </c>
      <c r="T384" t="str">
        <f t="shared" si="87"/>
        <v/>
      </c>
      <c r="U384" t="str">
        <f t="shared" si="88"/>
        <v/>
      </c>
      <c r="V384" t="str">
        <f t="shared" si="89"/>
        <v/>
      </c>
      <c r="W384" t="str">
        <f t="shared" si="90"/>
        <v/>
      </c>
      <c r="X384" t="str">
        <f t="shared" si="91"/>
        <v/>
      </c>
    </row>
    <row r="385" spans="1:24" x14ac:dyDescent="0.35">
      <c r="A385">
        <v>2010</v>
      </c>
      <c r="B385" s="14">
        <v>40365</v>
      </c>
      <c r="C385">
        <v>9.69</v>
      </c>
      <c r="D385">
        <v>0</v>
      </c>
      <c r="E385">
        <v>-6.8654700000000002</v>
      </c>
      <c r="F385" s="14">
        <v>40396</v>
      </c>
      <c r="G385">
        <v>6.71</v>
      </c>
      <c r="H385">
        <v>0</v>
      </c>
      <c r="I385">
        <v>-8.3677300000000017</v>
      </c>
      <c r="J385" s="14">
        <v>40427</v>
      </c>
      <c r="K385">
        <v>8.0500000000000007</v>
      </c>
      <c r="L385">
        <v>0</v>
      </c>
      <c r="M385">
        <v>-1.2621499999999983</v>
      </c>
      <c r="O385" t="str">
        <f t="shared" si="92"/>
        <v/>
      </c>
      <c r="P385" t="str">
        <f t="shared" si="83"/>
        <v/>
      </c>
      <c r="Q385" t="str">
        <f t="shared" si="84"/>
        <v/>
      </c>
      <c r="R385" t="str">
        <f t="shared" si="85"/>
        <v/>
      </c>
      <c r="S385" t="str">
        <f t="shared" si="86"/>
        <v/>
      </c>
      <c r="T385" t="str">
        <f t="shared" si="87"/>
        <v/>
      </c>
      <c r="U385" t="str">
        <f t="shared" si="88"/>
        <v/>
      </c>
      <c r="V385" t="str">
        <f t="shared" si="89"/>
        <v/>
      </c>
      <c r="W385" t="str">
        <f t="shared" si="90"/>
        <v/>
      </c>
      <c r="X385" t="str">
        <f t="shared" si="91"/>
        <v/>
      </c>
    </row>
    <row r="386" spans="1:24" x14ac:dyDescent="0.35">
      <c r="A386">
        <v>2010</v>
      </c>
      <c r="B386" s="14">
        <v>40366</v>
      </c>
      <c r="C386">
        <v>9.09</v>
      </c>
      <c r="D386">
        <v>0</v>
      </c>
      <c r="E386">
        <v>-7.727669999999998</v>
      </c>
      <c r="F386" s="14">
        <v>40397</v>
      </c>
      <c r="G386">
        <v>6.28</v>
      </c>
      <c r="H386">
        <v>0.12</v>
      </c>
      <c r="I386">
        <v>7.7123600000000003</v>
      </c>
      <c r="J386" s="14">
        <v>40428</v>
      </c>
      <c r="K386">
        <v>7.07</v>
      </c>
      <c r="L386">
        <v>0.12</v>
      </c>
      <c r="M386">
        <v>14.027590000000002</v>
      </c>
      <c r="O386" t="str">
        <f t="shared" si="92"/>
        <v/>
      </c>
      <c r="P386" t="str">
        <f t="shared" si="83"/>
        <v/>
      </c>
      <c r="Q386" t="str">
        <f t="shared" si="84"/>
        <v/>
      </c>
      <c r="R386" t="str">
        <f t="shared" si="85"/>
        <v/>
      </c>
      <c r="S386" t="str">
        <f t="shared" si="86"/>
        <v/>
      </c>
      <c r="T386" t="str">
        <f t="shared" si="87"/>
        <v/>
      </c>
      <c r="U386" t="str">
        <f t="shared" si="88"/>
        <v/>
      </c>
      <c r="V386" t="str">
        <f t="shared" si="89"/>
        <v/>
      </c>
      <c r="W386" t="str">
        <f t="shared" si="90"/>
        <v/>
      </c>
      <c r="X386" t="str">
        <f t="shared" si="91"/>
        <v/>
      </c>
    </row>
    <row r="387" spans="1:24" x14ac:dyDescent="0.35">
      <c r="A387">
        <v>2010</v>
      </c>
      <c r="B387" s="14">
        <v>40367</v>
      </c>
      <c r="C387">
        <v>7.78</v>
      </c>
      <c r="D387">
        <v>0</v>
      </c>
      <c r="E387">
        <v>-9.6101399999999977</v>
      </c>
      <c r="F387" s="14">
        <v>40398</v>
      </c>
      <c r="G387">
        <v>5.17</v>
      </c>
      <c r="H387">
        <v>0</v>
      </c>
      <c r="I387">
        <v>-10.580710000000002</v>
      </c>
      <c r="J387" s="14">
        <v>40429</v>
      </c>
      <c r="K387">
        <v>6.64</v>
      </c>
      <c r="L387">
        <v>0.05</v>
      </c>
      <c r="M387">
        <v>3.669179999999999</v>
      </c>
      <c r="O387" t="str">
        <f t="shared" si="92"/>
        <v/>
      </c>
      <c r="P387" t="str">
        <f t="shared" si="83"/>
        <v/>
      </c>
      <c r="Q387" t="str">
        <f t="shared" si="84"/>
        <v/>
      </c>
      <c r="R387" t="str">
        <f t="shared" si="85"/>
        <v/>
      </c>
      <c r="S387" t="str">
        <f t="shared" si="86"/>
        <v/>
      </c>
      <c r="T387" t="str">
        <f t="shared" si="87"/>
        <v/>
      </c>
      <c r="U387" t="str">
        <f t="shared" si="88"/>
        <v/>
      </c>
      <c r="V387" t="str">
        <f t="shared" si="89"/>
        <v/>
      </c>
      <c r="W387" t="str">
        <f t="shared" si="90"/>
        <v/>
      </c>
      <c r="X387" t="str">
        <f t="shared" si="91"/>
        <v/>
      </c>
    </row>
    <row r="388" spans="1:24" x14ac:dyDescent="0.35">
      <c r="A388">
        <v>2010</v>
      </c>
      <c r="B388" s="14">
        <v>40368</v>
      </c>
      <c r="C388">
        <v>7.42</v>
      </c>
      <c r="D388">
        <v>0</v>
      </c>
      <c r="E388">
        <v>-10.127459999999999</v>
      </c>
      <c r="F388" s="14">
        <v>40399</v>
      </c>
      <c r="G388">
        <v>5.27</v>
      </c>
      <c r="H388">
        <v>0.02</v>
      </c>
      <c r="I388">
        <v>-7.6540100000000013</v>
      </c>
      <c r="J388" s="14">
        <v>40430</v>
      </c>
      <c r="K388">
        <v>6.53</v>
      </c>
      <c r="L388">
        <v>0.02</v>
      </c>
      <c r="M388">
        <v>-0.66338999999999926</v>
      </c>
      <c r="O388" t="str">
        <f t="shared" si="92"/>
        <v/>
      </c>
      <c r="P388" t="str">
        <f t="shared" si="83"/>
        <v/>
      </c>
      <c r="Q388" t="str">
        <f t="shared" si="84"/>
        <v/>
      </c>
      <c r="R388" t="str">
        <f t="shared" si="85"/>
        <v/>
      </c>
      <c r="S388" t="str">
        <f t="shared" si="86"/>
        <v/>
      </c>
      <c r="T388" t="str">
        <f t="shared" si="87"/>
        <v/>
      </c>
      <c r="U388" t="str">
        <f t="shared" si="88"/>
        <v/>
      </c>
      <c r="V388" t="str">
        <f t="shared" si="89"/>
        <v/>
      </c>
      <c r="W388" t="str">
        <f t="shared" si="90"/>
        <v/>
      </c>
      <c r="X388" t="str">
        <f t="shared" si="91"/>
        <v/>
      </c>
    </row>
    <row r="389" spans="1:24" x14ac:dyDescent="0.35">
      <c r="A389">
        <v>2010</v>
      </c>
      <c r="B389" s="14">
        <v>40369</v>
      </c>
      <c r="C389">
        <v>7.27</v>
      </c>
      <c r="D389">
        <v>7.0000000000000007E-2</v>
      </c>
      <c r="E389">
        <v>-0.60250999999999877</v>
      </c>
      <c r="F389" s="14">
        <v>40400</v>
      </c>
      <c r="G389">
        <v>6.19</v>
      </c>
      <c r="H389">
        <v>0.24</v>
      </c>
      <c r="I389">
        <v>24.281030000000001</v>
      </c>
      <c r="J389" s="14">
        <v>40431</v>
      </c>
      <c r="K389">
        <v>7.3</v>
      </c>
      <c r="L389">
        <v>0.08</v>
      </c>
      <c r="M389">
        <v>8.7920999999999996</v>
      </c>
      <c r="O389" t="str">
        <f t="shared" si="92"/>
        <v/>
      </c>
      <c r="P389" t="str">
        <f t="shared" si="83"/>
        <v/>
      </c>
      <c r="Q389" t="str">
        <f t="shared" si="84"/>
        <v/>
      </c>
      <c r="R389" t="str">
        <f t="shared" si="85"/>
        <v/>
      </c>
      <c r="S389" t="str">
        <f t="shared" si="86"/>
        <v/>
      </c>
      <c r="T389" t="str">
        <f t="shared" si="87"/>
        <v/>
      </c>
      <c r="U389" t="str">
        <f t="shared" si="88"/>
        <v/>
      </c>
      <c r="V389" t="str">
        <f t="shared" si="89"/>
        <v/>
      </c>
      <c r="W389" t="str">
        <f t="shared" si="90"/>
        <v/>
      </c>
      <c r="X389" t="str">
        <f t="shared" si="91"/>
        <v/>
      </c>
    </row>
    <row r="390" spans="1:24" x14ac:dyDescent="0.35">
      <c r="A390">
        <v>2010</v>
      </c>
      <c r="B390" s="14">
        <v>40370</v>
      </c>
      <c r="C390">
        <v>8.5299999999999994</v>
      </c>
      <c r="D390">
        <v>0.77</v>
      </c>
      <c r="E390">
        <v>98.613110000000006</v>
      </c>
      <c r="F390" s="14">
        <v>40401</v>
      </c>
      <c r="G390">
        <v>5.8</v>
      </c>
      <c r="H390">
        <v>0.06</v>
      </c>
      <c r="I390">
        <v>-1.3264000000000014</v>
      </c>
      <c r="J390" s="14">
        <v>40432</v>
      </c>
      <c r="K390">
        <v>7.19</v>
      </c>
      <c r="L390">
        <v>0.01</v>
      </c>
      <c r="M390">
        <v>-1.1064699999999987</v>
      </c>
      <c r="O390" t="str">
        <f t="shared" si="92"/>
        <v/>
      </c>
      <c r="P390" t="str">
        <f t="shared" ref="P390:P453" si="93">IF(AND($O390&lt;&gt;"",$E390&lt;&gt;""),SUM(E390:E396),"")</f>
        <v/>
      </c>
      <c r="Q390" t="str">
        <f t="shared" ref="Q390:Q453" si="94">IF(AND($O390&lt;&gt;"",$E397&lt;&gt;""),SUM(E397:E403),"")</f>
        <v/>
      </c>
      <c r="R390" t="str">
        <f t="shared" ref="R390:R453" si="95">IF(AND($O390&lt;&gt;"",$E404&lt;&gt;""),SUM(E404:E410),"")</f>
        <v/>
      </c>
      <c r="S390" t="str">
        <f t="shared" ref="S390:S453" si="96">IF(AND($O390&lt;&gt;"",$E411&lt;&gt;""),SUM(E411:E417),"")</f>
        <v/>
      </c>
      <c r="T390" t="str">
        <f t="shared" ref="T390:T453" si="97">IF(AND($O390&lt;&gt;"",$E418&lt;&gt;""),SUM(E418:E420)+SUM(I390:I393),"")</f>
        <v/>
      </c>
      <c r="U390" t="str">
        <f t="shared" ref="U390:U453" si="98">IF(AND($O390&lt;&gt;"",$I394&lt;&gt;""),SUM(I394:I400),"")</f>
        <v/>
      </c>
      <c r="V390" t="str">
        <f t="shared" ref="V390:V453" si="99">IF(AND($O390&lt;&gt;"",$I401&lt;&gt;""),SUM(I401:I407),"")</f>
        <v/>
      </c>
      <c r="W390" t="str">
        <f t="shared" ref="W390:W453" si="100">IF(AND($O390&lt;&gt;"",$I408&lt;&gt;""),SUM(I408:I414),"")</f>
        <v/>
      </c>
      <c r="X390" t="str">
        <f t="shared" ref="X390:X453" si="101">IF(AND($O390&lt;&gt;"",$I415&lt;&gt;""),SUM(I415:I420)+M390,"")</f>
        <v/>
      </c>
    </row>
    <row r="391" spans="1:24" x14ac:dyDescent="0.35">
      <c r="A391">
        <v>2010</v>
      </c>
      <c r="B391" s="14">
        <v>40371</v>
      </c>
      <c r="C391">
        <v>9.35</v>
      </c>
      <c r="D391">
        <v>0.02</v>
      </c>
      <c r="E391">
        <v>-4.5710499999999996</v>
      </c>
      <c r="F391" s="14">
        <v>40402</v>
      </c>
      <c r="G391">
        <v>4.93</v>
      </c>
      <c r="H391">
        <v>0</v>
      </c>
      <c r="I391">
        <v>-10.925590000000001</v>
      </c>
      <c r="J391" s="14">
        <v>40433</v>
      </c>
      <c r="K391">
        <v>5.68</v>
      </c>
      <c r="L391">
        <v>0</v>
      </c>
      <c r="M391">
        <v>-4.66784</v>
      </c>
      <c r="O391" t="str">
        <f t="shared" si="92"/>
        <v/>
      </c>
      <c r="P391" t="str">
        <f t="shared" si="93"/>
        <v/>
      </c>
      <c r="Q391" t="str">
        <f t="shared" si="94"/>
        <v/>
      </c>
      <c r="R391" t="str">
        <f t="shared" si="95"/>
        <v/>
      </c>
      <c r="S391" t="str">
        <f t="shared" si="96"/>
        <v/>
      </c>
      <c r="T391" t="str">
        <f t="shared" si="97"/>
        <v/>
      </c>
      <c r="U391" t="str">
        <f t="shared" si="98"/>
        <v/>
      </c>
      <c r="V391" t="str">
        <f t="shared" si="99"/>
        <v/>
      </c>
      <c r="W391" t="str">
        <f t="shared" si="100"/>
        <v/>
      </c>
      <c r="X391" t="str">
        <f t="shared" si="101"/>
        <v/>
      </c>
    </row>
    <row r="392" spans="1:24" x14ac:dyDescent="0.35">
      <c r="A392">
        <v>2010</v>
      </c>
      <c r="B392" s="14">
        <v>40372</v>
      </c>
      <c r="C392">
        <v>8.33</v>
      </c>
      <c r="D392">
        <v>0</v>
      </c>
      <c r="E392">
        <v>-8.8197899999999994</v>
      </c>
      <c r="F392" s="14">
        <v>40403</v>
      </c>
      <c r="G392">
        <v>4.53</v>
      </c>
      <c r="H392">
        <v>0</v>
      </c>
      <c r="I392">
        <v>-11.500390000000001</v>
      </c>
      <c r="J392" s="14">
        <v>40434</v>
      </c>
      <c r="K392">
        <v>5.21</v>
      </c>
      <c r="L392">
        <v>0</v>
      </c>
      <c r="M392">
        <v>-5.3432300000000001</v>
      </c>
      <c r="O392" t="str">
        <f t="shared" si="92"/>
        <v/>
      </c>
      <c r="P392" t="str">
        <f t="shared" si="93"/>
        <v/>
      </c>
      <c r="Q392" t="str">
        <f t="shared" si="94"/>
        <v/>
      </c>
      <c r="R392" t="str">
        <f t="shared" si="95"/>
        <v/>
      </c>
      <c r="S392" t="str">
        <f t="shared" si="96"/>
        <v/>
      </c>
      <c r="T392" t="str">
        <f t="shared" si="97"/>
        <v/>
      </c>
      <c r="U392" t="str">
        <f t="shared" si="98"/>
        <v/>
      </c>
      <c r="V392" t="str">
        <f t="shared" si="99"/>
        <v/>
      </c>
      <c r="W392" t="str">
        <f t="shared" si="100"/>
        <v/>
      </c>
      <c r="X392" t="str">
        <f t="shared" si="101"/>
        <v/>
      </c>
    </row>
    <row r="393" spans="1:24" x14ac:dyDescent="0.35">
      <c r="A393">
        <v>2010</v>
      </c>
      <c r="B393" s="14">
        <v>40373</v>
      </c>
      <c r="C393">
        <v>8.93</v>
      </c>
      <c r="D393">
        <v>0.42</v>
      </c>
      <c r="E393">
        <v>50.485409999999987</v>
      </c>
      <c r="F393" s="14">
        <v>40404</v>
      </c>
      <c r="G393">
        <v>3.91</v>
      </c>
      <c r="H393">
        <v>0</v>
      </c>
      <c r="I393">
        <v>-12.39133</v>
      </c>
      <c r="J393" s="14">
        <v>40435</v>
      </c>
      <c r="K393">
        <v>5.54</v>
      </c>
      <c r="L393">
        <v>0.27</v>
      </c>
      <c r="M393">
        <v>32.701480000000004</v>
      </c>
      <c r="O393" t="str">
        <f t="shared" ref="O393:O456" si="102">IF(A393&lt;&gt;A392,A393,"")</f>
        <v/>
      </c>
      <c r="P393" t="str">
        <f t="shared" si="93"/>
        <v/>
      </c>
      <c r="Q393" t="str">
        <f t="shared" si="94"/>
        <v/>
      </c>
      <c r="R393" t="str">
        <f t="shared" si="95"/>
        <v/>
      </c>
      <c r="S393" t="str">
        <f t="shared" si="96"/>
        <v/>
      </c>
      <c r="T393" t="str">
        <f t="shared" si="97"/>
        <v/>
      </c>
      <c r="U393" t="str">
        <f t="shared" si="98"/>
        <v/>
      </c>
      <c r="V393" t="str">
        <f t="shared" si="99"/>
        <v/>
      </c>
      <c r="W393" t="str">
        <f t="shared" si="100"/>
        <v/>
      </c>
      <c r="X393" t="str">
        <f t="shared" si="101"/>
        <v/>
      </c>
    </row>
    <row r="394" spans="1:24" x14ac:dyDescent="0.35">
      <c r="A394">
        <v>2010</v>
      </c>
      <c r="B394" s="14">
        <v>40374</v>
      </c>
      <c r="C394">
        <v>8.2200000000000006</v>
      </c>
      <c r="D394">
        <v>0</v>
      </c>
      <c r="E394">
        <v>-8.977859999999998</v>
      </c>
      <c r="F394" s="14">
        <v>40405</v>
      </c>
      <c r="G394">
        <v>3.54</v>
      </c>
      <c r="H394">
        <v>0</v>
      </c>
      <c r="I394">
        <v>-12.923020000000001</v>
      </c>
      <c r="J394" s="14">
        <v>40436</v>
      </c>
      <c r="K394">
        <v>6.81</v>
      </c>
      <c r="L394">
        <v>0.09</v>
      </c>
      <c r="M394">
        <v>9.4794699999999974</v>
      </c>
      <c r="O394" t="str">
        <f t="shared" si="102"/>
        <v/>
      </c>
      <c r="P394" t="str">
        <f t="shared" si="93"/>
        <v/>
      </c>
      <c r="Q394" t="str">
        <f t="shared" si="94"/>
        <v/>
      </c>
      <c r="R394" t="str">
        <f t="shared" si="95"/>
        <v/>
      </c>
      <c r="S394" t="str">
        <f t="shared" si="96"/>
        <v/>
      </c>
      <c r="T394" t="str">
        <f t="shared" si="97"/>
        <v/>
      </c>
      <c r="U394" t="str">
        <f t="shared" si="98"/>
        <v/>
      </c>
      <c r="V394" t="str">
        <f t="shared" si="99"/>
        <v/>
      </c>
      <c r="W394" t="str">
        <f t="shared" si="100"/>
        <v/>
      </c>
      <c r="X394" t="str">
        <f t="shared" si="101"/>
        <v/>
      </c>
    </row>
    <row r="395" spans="1:24" x14ac:dyDescent="0.35">
      <c r="A395">
        <v>2010</v>
      </c>
      <c r="B395" s="14">
        <v>40375</v>
      </c>
      <c r="C395">
        <v>7.17</v>
      </c>
      <c r="D395">
        <v>0</v>
      </c>
      <c r="E395">
        <v>-10.486709999999999</v>
      </c>
      <c r="F395" s="14">
        <v>40406</v>
      </c>
      <c r="G395">
        <v>3.5</v>
      </c>
      <c r="H395">
        <v>0.12</v>
      </c>
      <c r="I395">
        <v>3.7174999999999994</v>
      </c>
      <c r="J395" s="14">
        <v>40437</v>
      </c>
      <c r="K395">
        <v>6.14</v>
      </c>
      <c r="L395">
        <v>0</v>
      </c>
      <c r="M395">
        <v>-4.0068199999999994</v>
      </c>
      <c r="O395" t="str">
        <f t="shared" si="102"/>
        <v/>
      </c>
      <c r="P395" t="str">
        <f t="shared" si="93"/>
        <v/>
      </c>
      <c r="Q395" t="str">
        <f t="shared" si="94"/>
        <v/>
      </c>
      <c r="R395" t="str">
        <f t="shared" si="95"/>
        <v/>
      </c>
      <c r="S395" t="str">
        <f t="shared" si="96"/>
        <v/>
      </c>
      <c r="T395" t="str">
        <f t="shared" si="97"/>
        <v/>
      </c>
      <c r="U395" t="str">
        <f t="shared" si="98"/>
        <v/>
      </c>
      <c r="V395" t="str">
        <f t="shared" si="99"/>
        <v/>
      </c>
      <c r="W395" t="str">
        <f t="shared" si="100"/>
        <v/>
      </c>
      <c r="X395" t="str">
        <f t="shared" si="101"/>
        <v/>
      </c>
    </row>
    <row r="396" spans="1:24" x14ac:dyDescent="0.35">
      <c r="A396">
        <v>2010</v>
      </c>
      <c r="B396" s="14">
        <v>40376</v>
      </c>
      <c r="C396">
        <v>6.52</v>
      </c>
      <c r="D396">
        <v>0</v>
      </c>
      <c r="E396">
        <v>-11.42076</v>
      </c>
      <c r="F396" s="14">
        <v>40407</v>
      </c>
      <c r="G396">
        <v>3.64</v>
      </c>
      <c r="H396">
        <v>0</v>
      </c>
      <c r="I396">
        <v>-12.779320000000002</v>
      </c>
      <c r="J396" s="14">
        <v>40438</v>
      </c>
      <c r="K396">
        <v>15.2</v>
      </c>
      <c r="L396">
        <v>1.1499999999999999</v>
      </c>
      <c r="M396">
        <v>169.03489999999999</v>
      </c>
      <c r="O396" t="str">
        <f t="shared" si="102"/>
        <v/>
      </c>
      <c r="P396" t="str">
        <f t="shared" si="93"/>
        <v/>
      </c>
      <c r="Q396" t="str">
        <f t="shared" si="94"/>
        <v/>
      </c>
      <c r="R396" t="str">
        <f t="shared" si="95"/>
        <v/>
      </c>
      <c r="S396" t="str">
        <f t="shared" si="96"/>
        <v/>
      </c>
      <c r="T396" t="str">
        <f t="shared" si="97"/>
        <v/>
      </c>
      <c r="U396" t="str">
        <f t="shared" si="98"/>
        <v/>
      </c>
      <c r="V396" t="str">
        <f t="shared" si="99"/>
        <v/>
      </c>
      <c r="W396" t="str">
        <f t="shared" si="100"/>
        <v/>
      </c>
      <c r="X396" t="str">
        <f t="shared" si="101"/>
        <v/>
      </c>
    </row>
    <row r="397" spans="1:24" x14ac:dyDescent="0.35">
      <c r="A397">
        <v>2010</v>
      </c>
      <c r="B397" s="14">
        <v>40377</v>
      </c>
      <c r="C397">
        <v>6.58</v>
      </c>
      <c r="D397">
        <v>0</v>
      </c>
      <c r="E397">
        <v>-11.334539999999999</v>
      </c>
      <c r="F397" s="14">
        <v>40408</v>
      </c>
      <c r="G397">
        <v>3.54</v>
      </c>
      <c r="H397">
        <v>0</v>
      </c>
      <c r="I397">
        <v>-12.923020000000001</v>
      </c>
      <c r="J397" s="14">
        <v>40439</v>
      </c>
      <c r="K397">
        <v>13.4</v>
      </c>
      <c r="L397">
        <v>0</v>
      </c>
      <c r="M397">
        <v>6.4258000000000006</v>
      </c>
      <c r="O397" t="str">
        <f t="shared" si="102"/>
        <v/>
      </c>
      <c r="P397" t="str">
        <f t="shared" si="93"/>
        <v/>
      </c>
      <c r="Q397" t="str">
        <f t="shared" si="94"/>
        <v/>
      </c>
      <c r="R397" t="str">
        <f t="shared" si="95"/>
        <v/>
      </c>
      <c r="S397" t="str">
        <f t="shared" si="96"/>
        <v/>
      </c>
      <c r="T397" t="str">
        <f t="shared" si="97"/>
        <v/>
      </c>
      <c r="U397" t="str">
        <f t="shared" si="98"/>
        <v/>
      </c>
      <c r="V397" t="str">
        <f t="shared" si="99"/>
        <v/>
      </c>
      <c r="W397" t="str">
        <f t="shared" si="100"/>
        <v/>
      </c>
      <c r="X397" t="str">
        <f t="shared" si="101"/>
        <v/>
      </c>
    </row>
    <row r="398" spans="1:24" x14ac:dyDescent="0.35">
      <c r="A398">
        <v>2010</v>
      </c>
      <c r="B398" s="14">
        <v>40378</v>
      </c>
      <c r="C398">
        <v>7.87</v>
      </c>
      <c r="D398">
        <v>0</v>
      </c>
      <c r="E398">
        <v>-9.4808099999999982</v>
      </c>
      <c r="F398" s="14">
        <v>40409</v>
      </c>
      <c r="G398">
        <v>3.41</v>
      </c>
      <c r="H398">
        <v>0</v>
      </c>
      <c r="I398">
        <v>-13.109830000000002</v>
      </c>
      <c r="J398" s="14">
        <v>40440</v>
      </c>
      <c r="K398">
        <v>11.6</v>
      </c>
      <c r="L398">
        <v>0</v>
      </c>
      <c r="M398">
        <v>3.8391999999999999</v>
      </c>
      <c r="O398" t="str">
        <f t="shared" si="102"/>
        <v/>
      </c>
      <c r="P398" t="str">
        <f t="shared" si="93"/>
        <v/>
      </c>
      <c r="Q398" t="str">
        <f t="shared" si="94"/>
        <v/>
      </c>
      <c r="R398" t="str">
        <f t="shared" si="95"/>
        <v/>
      </c>
      <c r="S398" t="str">
        <f t="shared" si="96"/>
        <v/>
      </c>
      <c r="T398" t="str">
        <f t="shared" si="97"/>
        <v/>
      </c>
      <c r="U398" t="str">
        <f t="shared" si="98"/>
        <v/>
      </c>
      <c r="V398" t="str">
        <f t="shared" si="99"/>
        <v/>
      </c>
      <c r="W398" t="str">
        <f t="shared" si="100"/>
        <v/>
      </c>
      <c r="X398" t="str">
        <f t="shared" si="101"/>
        <v/>
      </c>
    </row>
    <row r="399" spans="1:24" x14ac:dyDescent="0.35">
      <c r="A399">
        <v>2010</v>
      </c>
      <c r="B399" s="14">
        <v>40379</v>
      </c>
      <c r="C399">
        <v>9.0500000000000007</v>
      </c>
      <c r="D399">
        <v>0</v>
      </c>
      <c r="E399">
        <v>-7.785149999999998</v>
      </c>
      <c r="F399" s="14">
        <v>40410</v>
      </c>
      <c r="G399">
        <v>3.5</v>
      </c>
      <c r="H399">
        <v>0.11</v>
      </c>
      <c r="I399">
        <v>2.3260000000000005</v>
      </c>
      <c r="J399" s="14">
        <v>40441</v>
      </c>
      <c r="K399">
        <v>10.3</v>
      </c>
      <c r="L399">
        <v>0</v>
      </c>
      <c r="M399">
        <v>1.9711000000000016</v>
      </c>
      <c r="O399" t="str">
        <f t="shared" si="102"/>
        <v/>
      </c>
      <c r="P399" t="str">
        <f t="shared" si="93"/>
        <v/>
      </c>
      <c r="Q399" t="str">
        <f t="shared" si="94"/>
        <v/>
      </c>
      <c r="R399" t="str">
        <f t="shared" si="95"/>
        <v/>
      </c>
      <c r="S399" t="str">
        <f t="shared" si="96"/>
        <v/>
      </c>
      <c r="T399" t="str">
        <f t="shared" si="97"/>
        <v/>
      </c>
      <c r="U399" t="str">
        <f t="shared" si="98"/>
        <v/>
      </c>
      <c r="V399" t="str">
        <f t="shared" si="99"/>
        <v/>
      </c>
      <c r="W399" t="str">
        <f t="shared" si="100"/>
        <v/>
      </c>
      <c r="X399" t="str">
        <f t="shared" si="101"/>
        <v/>
      </c>
    </row>
    <row r="400" spans="1:24" x14ac:dyDescent="0.35">
      <c r="A400">
        <v>2010</v>
      </c>
      <c r="B400" s="14">
        <v>40380</v>
      </c>
      <c r="C400">
        <v>9.0399999999999991</v>
      </c>
      <c r="D400">
        <v>0</v>
      </c>
      <c r="E400">
        <v>-7.7995199999999993</v>
      </c>
      <c r="F400" s="14">
        <v>40411</v>
      </c>
      <c r="G400">
        <v>3.29</v>
      </c>
      <c r="H400">
        <v>0</v>
      </c>
      <c r="I400">
        <v>-13.28227</v>
      </c>
      <c r="J400" s="14">
        <v>40442</v>
      </c>
      <c r="K400">
        <v>8.26</v>
      </c>
      <c r="L400">
        <v>0</v>
      </c>
      <c r="M400">
        <v>-0.96038000000000068</v>
      </c>
      <c r="O400" t="str">
        <f t="shared" si="102"/>
        <v/>
      </c>
      <c r="P400" t="str">
        <f t="shared" si="93"/>
        <v/>
      </c>
      <c r="Q400" t="str">
        <f t="shared" si="94"/>
        <v/>
      </c>
      <c r="R400" t="str">
        <f t="shared" si="95"/>
        <v/>
      </c>
      <c r="S400" t="str">
        <f t="shared" si="96"/>
        <v/>
      </c>
      <c r="T400" t="str">
        <f t="shared" si="97"/>
        <v/>
      </c>
      <c r="U400" t="str">
        <f t="shared" si="98"/>
        <v/>
      </c>
      <c r="V400" t="str">
        <f t="shared" si="99"/>
        <v/>
      </c>
      <c r="W400" t="str">
        <f t="shared" si="100"/>
        <v/>
      </c>
      <c r="X400" t="str">
        <f t="shared" si="101"/>
        <v/>
      </c>
    </row>
    <row r="401" spans="1:24" x14ac:dyDescent="0.35">
      <c r="A401">
        <v>2010</v>
      </c>
      <c r="B401" s="14">
        <v>40381</v>
      </c>
      <c r="C401">
        <v>12.1</v>
      </c>
      <c r="D401">
        <v>0.56999999999999995</v>
      </c>
      <c r="E401">
        <v>75.913199999999989</v>
      </c>
      <c r="F401" s="14">
        <v>40412</v>
      </c>
      <c r="G401">
        <v>3.03</v>
      </c>
      <c r="H401">
        <v>0</v>
      </c>
      <c r="I401">
        <v>-13.655890000000003</v>
      </c>
      <c r="J401" s="14">
        <v>40443</v>
      </c>
      <c r="K401">
        <v>6.66</v>
      </c>
      <c r="L401">
        <v>0</v>
      </c>
      <c r="M401">
        <v>-3.2595799999999997</v>
      </c>
      <c r="O401" t="str">
        <f t="shared" si="102"/>
        <v/>
      </c>
      <c r="P401" t="str">
        <f t="shared" si="93"/>
        <v/>
      </c>
      <c r="Q401" t="str">
        <f t="shared" si="94"/>
        <v/>
      </c>
      <c r="R401" t="str">
        <f t="shared" si="95"/>
        <v/>
      </c>
      <c r="S401" t="str">
        <f t="shared" si="96"/>
        <v/>
      </c>
      <c r="T401" t="str">
        <f t="shared" si="97"/>
        <v/>
      </c>
      <c r="U401" t="str">
        <f t="shared" si="98"/>
        <v/>
      </c>
      <c r="V401" t="str">
        <f t="shared" si="99"/>
        <v/>
      </c>
      <c r="W401" t="str">
        <f t="shared" si="100"/>
        <v/>
      </c>
      <c r="X401" t="str">
        <f t="shared" si="101"/>
        <v/>
      </c>
    </row>
    <row r="402" spans="1:24" x14ac:dyDescent="0.35">
      <c r="A402">
        <v>2010</v>
      </c>
      <c r="B402" s="14">
        <v>40382</v>
      </c>
      <c r="C402">
        <v>9.59</v>
      </c>
      <c r="D402">
        <v>0</v>
      </c>
      <c r="E402">
        <v>-7.0091699999999992</v>
      </c>
      <c r="F402" s="14">
        <v>40413</v>
      </c>
      <c r="G402">
        <v>2.99</v>
      </c>
      <c r="H402">
        <v>0</v>
      </c>
      <c r="I402">
        <v>-13.713370000000001</v>
      </c>
      <c r="J402" s="14">
        <v>40444</v>
      </c>
      <c r="K402">
        <v>6.06</v>
      </c>
      <c r="L402">
        <v>0</v>
      </c>
      <c r="M402">
        <v>-4.1217800000000011</v>
      </c>
      <c r="O402" t="str">
        <f t="shared" si="102"/>
        <v/>
      </c>
      <c r="P402" t="str">
        <f t="shared" si="93"/>
        <v/>
      </c>
      <c r="Q402" t="str">
        <f t="shared" si="94"/>
        <v/>
      </c>
      <c r="R402" t="str">
        <f t="shared" si="95"/>
        <v/>
      </c>
      <c r="S402" t="str">
        <f t="shared" si="96"/>
        <v/>
      </c>
      <c r="T402" t="str">
        <f t="shared" si="97"/>
        <v/>
      </c>
      <c r="U402" t="str">
        <f t="shared" si="98"/>
        <v/>
      </c>
      <c r="V402" t="str">
        <f t="shared" si="99"/>
        <v/>
      </c>
      <c r="W402" t="str">
        <f t="shared" si="100"/>
        <v/>
      </c>
      <c r="X402" t="str">
        <f t="shared" si="101"/>
        <v/>
      </c>
    </row>
    <row r="403" spans="1:24" x14ac:dyDescent="0.35">
      <c r="A403">
        <v>2010</v>
      </c>
      <c r="B403" s="14">
        <v>40383</v>
      </c>
      <c r="C403">
        <v>8.14</v>
      </c>
      <c r="D403">
        <v>0.03</v>
      </c>
      <c r="E403">
        <v>-4.9183199999999978</v>
      </c>
      <c r="F403" s="14">
        <v>40414</v>
      </c>
      <c r="G403">
        <v>2.84</v>
      </c>
      <c r="H403">
        <v>0</v>
      </c>
      <c r="I403">
        <v>-13.928920000000002</v>
      </c>
      <c r="J403" s="14">
        <v>40445</v>
      </c>
      <c r="K403">
        <v>6.19</v>
      </c>
      <c r="L403">
        <v>0.22</v>
      </c>
      <c r="M403">
        <v>26.678030000000003</v>
      </c>
      <c r="O403" t="str">
        <f t="shared" si="102"/>
        <v/>
      </c>
      <c r="P403" t="str">
        <f t="shared" si="93"/>
        <v/>
      </c>
      <c r="Q403" t="str">
        <f t="shared" si="94"/>
        <v/>
      </c>
      <c r="R403" t="str">
        <f t="shared" si="95"/>
        <v/>
      </c>
      <c r="S403" t="str">
        <f t="shared" si="96"/>
        <v/>
      </c>
      <c r="T403" t="str">
        <f t="shared" si="97"/>
        <v/>
      </c>
      <c r="U403" t="str">
        <f t="shared" si="98"/>
        <v/>
      </c>
      <c r="V403" t="str">
        <f t="shared" si="99"/>
        <v/>
      </c>
      <c r="W403" t="str">
        <f t="shared" si="100"/>
        <v/>
      </c>
      <c r="X403" t="str">
        <f t="shared" si="101"/>
        <v/>
      </c>
    </row>
    <row r="404" spans="1:24" x14ac:dyDescent="0.35">
      <c r="A404">
        <v>2010</v>
      </c>
      <c r="B404" s="14">
        <v>40384</v>
      </c>
      <c r="C404">
        <v>9.6</v>
      </c>
      <c r="D404">
        <v>0.73</v>
      </c>
      <c r="E404">
        <v>94.584699999999984</v>
      </c>
      <c r="F404" s="14">
        <v>40415</v>
      </c>
      <c r="G404">
        <v>3.22</v>
      </c>
      <c r="H404">
        <v>0.95</v>
      </c>
      <c r="I404">
        <v>118.80964</v>
      </c>
      <c r="J404" s="14">
        <v>40446</v>
      </c>
      <c r="K404">
        <v>6.57</v>
      </c>
      <c r="L404">
        <v>0.01</v>
      </c>
      <c r="M404">
        <v>-1.9974099999999992</v>
      </c>
      <c r="O404" t="str">
        <f t="shared" si="102"/>
        <v/>
      </c>
      <c r="P404" t="str">
        <f t="shared" si="93"/>
        <v/>
      </c>
      <c r="Q404" t="str">
        <f t="shared" si="94"/>
        <v/>
      </c>
      <c r="R404" t="str">
        <f t="shared" si="95"/>
        <v/>
      </c>
      <c r="S404" t="str">
        <f t="shared" si="96"/>
        <v/>
      </c>
      <c r="T404" t="str">
        <f t="shared" si="97"/>
        <v/>
      </c>
      <c r="U404" t="str">
        <f t="shared" si="98"/>
        <v/>
      </c>
      <c r="V404" t="str">
        <f t="shared" si="99"/>
        <v/>
      </c>
      <c r="W404" t="str">
        <f t="shared" si="100"/>
        <v/>
      </c>
      <c r="X404" t="str">
        <f t="shared" si="101"/>
        <v/>
      </c>
    </row>
    <row r="405" spans="1:24" x14ac:dyDescent="0.35">
      <c r="A405">
        <v>2010</v>
      </c>
      <c r="B405" s="14">
        <v>40385</v>
      </c>
      <c r="C405">
        <v>9.09</v>
      </c>
      <c r="D405">
        <v>0</v>
      </c>
      <c r="E405">
        <v>-7.727669999999998</v>
      </c>
      <c r="F405" s="14">
        <v>40416</v>
      </c>
      <c r="G405">
        <v>4.63</v>
      </c>
      <c r="H405">
        <v>0.21</v>
      </c>
      <c r="I405">
        <v>17.864809999999995</v>
      </c>
      <c r="J405" s="14">
        <v>40447</v>
      </c>
      <c r="K405">
        <v>6.05</v>
      </c>
      <c r="L405">
        <v>0</v>
      </c>
      <c r="M405">
        <v>-4.1361500000000007</v>
      </c>
      <c r="O405" t="str">
        <f t="shared" si="102"/>
        <v/>
      </c>
      <c r="P405" t="str">
        <f t="shared" si="93"/>
        <v/>
      </c>
      <c r="Q405" t="str">
        <f t="shared" si="94"/>
        <v/>
      </c>
      <c r="R405" t="str">
        <f t="shared" si="95"/>
        <v/>
      </c>
      <c r="S405" t="str">
        <f t="shared" si="96"/>
        <v/>
      </c>
      <c r="T405" t="str">
        <f t="shared" si="97"/>
        <v/>
      </c>
      <c r="U405" t="str">
        <f t="shared" si="98"/>
        <v/>
      </c>
      <c r="V405" t="str">
        <f t="shared" si="99"/>
        <v/>
      </c>
      <c r="W405" t="str">
        <f t="shared" si="100"/>
        <v/>
      </c>
      <c r="X405" t="str">
        <f t="shared" si="101"/>
        <v/>
      </c>
    </row>
    <row r="406" spans="1:24" x14ac:dyDescent="0.35">
      <c r="A406">
        <v>2010</v>
      </c>
      <c r="B406" s="14">
        <v>40386</v>
      </c>
      <c r="C406">
        <v>7.74</v>
      </c>
      <c r="D406">
        <v>0</v>
      </c>
      <c r="E406">
        <v>-9.6676199999999977</v>
      </c>
      <c r="F406" s="14">
        <v>40417</v>
      </c>
      <c r="G406">
        <v>3.73</v>
      </c>
      <c r="H406">
        <v>0.06</v>
      </c>
      <c r="I406">
        <v>-4.3009900000000023</v>
      </c>
      <c r="J406" s="14">
        <v>40448</v>
      </c>
      <c r="K406">
        <v>5.45</v>
      </c>
      <c r="L406">
        <v>0.02</v>
      </c>
      <c r="M406">
        <v>-2.2153499999999995</v>
      </c>
      <c r="O406" t="str">
        <f t="shared" si="102"/>
        <v/>
      </c>
      <c r="P406" t="str">
        <f t="shared" si="93"/>
        <v/>
      </c>
      <c r="Q406" t="str">
        <f t="shared" si="94"/>
        <v/>
      </c>
      <c r="R406" t="str">
        <f t="shared" si="95"/>
        <v/>
      </c>
      <c r="S406" t="str">
        <f t="shared" si="96"/>
        <v/>
      </c>
      <c r="T406" t="str">
        <f t="shared" si="97"/>
        <v/>
      </c>
      <c r="U406" t="str">
        <f t="shared" si="98"/>
        <v/>
      </c>
      <c r="V406" t="str">
        <f t="shared" si="99"/>
        <v/>
      </c>
      <c r="W406" t="str">
        <f t="shared" si="100"/>
        <v/>
      </c>
      <c r="X406" t="str">
        <f t="shared" si="101"/>
        <v/>
      </c>
    </row>
    <row r="407" spans="1:24" x14ac:dyDescent="0.35">
      <c r="A407">
        <v>2010</v>
      </c>
      <c r="B407" s="14">
        <v>40387</v>
      </c>
      <c r="C407">
        <v>7.45</v>
      </c>
      <c r="D407">
        <v>0</v>
      </c>
      <c r="E407">
        <v>-10.084349999999999</v>
      </c>
      <c r="F407" s="14">
        <v>40418</v>
      </c>
      <c r="G407">
        <v>3.16</v>
      </c>
      <c r="H407">
        <v>0</v>
      </c>
      <c r="I407">
        <v>-13.469080000000002</v>
      </c>
      <c r="J407" s="14">
        <v>40449</v>
      </c>
      <c r="K407">
        <v>5.6</v>
      </c>
      <c r="L407">
        <v>0.19</v>
      </c>
      <c r="M407">
        <v>21.655700000000003</v>
      </c>
      <c r="O407" t="str">
        <f t="shared" si="102"/>
        <v/>
      </c>
      <c r="P407" t="str">
        <f t="shared" si="93"/>
        <v/>
      </c>
      <c r="Q407" t="str">
        <f t="shared" si="94"/>
        <v/>
      </c>
      <c r="R407" t="str">
        <f t="shared" si="95"/>
        <v/>
      </c>
      <c r="S407" t="str">
        <f t="shared" si="96"/>
        <v/>
      </c>
      <c r="T407" t="str">
        <f t="shared" si="97"/>
        <v/>
      </c>
      <c r="U407" t="str">
        <f t="shared" si="98"/>
        <v/>
      </c>
      <c r="V407" t="str">
        <f t="shared" si="99"/>
        <v/>
      </c>
      <c r="W407" t="str">
        <f t="shared" si="100"/>
        <v/>
      </c>
      <c r="X407" t="str">
        <f t="shared" si="101"/>
        <v/>
      </c>
    </row>
    <row r="408" spans="1:24" x14ac:dyDescent="0.35">
      <c r="A408">
        <v>2010</v>
      </c>
      <c r="B408" s="14">
        <v>40388</v>
      </c>
      <c r="C408">
        <v>7.36</v>
      </c>
      <c r="D408">
        <v>0.05</v>
      </c>
      <c r="E408">
        <v>-3.2561799999999987</v>
      </c>
      <c r="F408" s="14">
        <v>40419</v>
      </c>
      <c r="G408">
        <v>2.83</v>
      </c>
      <c r="H408">
        <v>0</v>
      </c>
      <c r="I408">
        <v>-13.943290000000001</v>
      </c>
      <c r="J408" s="14">
        <v>40450</v>
      </c>
      <c r="K408">
        <v>6.73</v>
      </c>
      <c r="L408">
        <v>0.09</v>
      </c>
      <c r="M408">
        <v>9.3645099999999992</v>
      </c>
      <c r="O408" t="str">
        <f t="shared" si="102"/>
        <v/>
      </c>
      <c r="P408" t="str">
        <f t="shared" si="93"/>
        <v/>
      </c>
      <c r="Q408" t="str">
        <f t="shared" si="94"/>
        <v/>
      </c>
      <c r="R408" t="str">
        <f t="shared" si="95"/>
        <v/>
      </c>
      <c r="S408" t="str">
        <f t="shared" si="96"/>
        <v/>
      </c>
      <c r="T408" t="str">
        <f t="shared" si="97"/>
        <v/>
      </c>
      <c r="U408" t="str">
        <f t="shared" si="98"/>
        <v/>
      </c>
      <c r="V408" t="str">
        <f t="shared" si="99"/>
        <v/>
      </c>
      <c r="W408" t="str">
        <f t="shared" si="100"/>
        <v/>
      </c>
      <c r="X408" t="str">
        <f t="shared" si="101"/>
        <v/>
      </c>
    </row>
    <row r="409" spans="1:24" x14ac:dyDescent="0.35">
      <c r="A409">
        <v>2010</v>
      </c>
      <c r="B409" s="14">
        <v>40389</v>
      </c>
      <c r="C409">
        <v>7.32</v>
      </c>
      <c r="D409">
        <v>0</v>
      </c>
      <c r="E409">
        <v>-10.271159999999998</v>
      </c>
      <c r="F409" s="14">
        <v>40420</v>
      </c>
      <c r="G409">
        <v>2.95</v>
      </c>
      <c r="H409">
        <v>0</v>
      </c>
      <c r="I409">
        <v>-13.770850000000001</v>
      </c>
      <c r="J409" s="14">
        <v>40451</v>
      </c>
      <c r="K409">
        <v>6.31</v>
      </c>
      <c r="L409">
        <v>0.01</v>
      </c>
      <c r="M409">
        <v>-2.3710300000000002</v>
      </c>
      <c r="O409" t="str">
        <f t="shared" si="102"/>
        <v/>
      </c>
      <c r="P409" t="str">
        <f t="shared" si="93"/>
        <v/>
      </c>
      <c r="Q409" t="str">
        <f t="shared" si="94"/>
        <v/>
      </c>
      <c r="R409" t="str">
        <f t="shared" si="95"/>
        <v/>
      </c>
      <c r="S409" t="str">
        <f t="shared" si="96"/>
        <v/>
      </c>
      <c r="T409" t="str">
        <f t="shared" si="97"/>
        <v/>
      </c>
      <c r="U409" t="str">
        <f t="shared" si="98"/>
        <v/>
      </c>
      <c r="V409" t="str">
        <f t="shared" si="99"/>
        <v/>
      </c>
      <c r="W409" t="str">
        <f t="shared" si="100"/>
        <v/>
      </c>
      <c r="X409" t="str">
        <f t="shared" si="101"/>
        <v/>
      </c>
    </row>
    <row r="410" spans="1:24" x14ac:dyDescent="0.35">
      <c r="A410">
        <v>2010</v>
      </c>
      <c r="B410" s="14">
        <v>40390</v>
      </c>
      <c r="C410">
        <v>6.83</v>
      </c>
      <c r="D410">
        <v>0</v>
      </c>
      <c r="E410">
        <v>-10.975289999999999</v>
      </c>
      <c r="F410" s="14">
        <v>40421</v>
      </c>
      <c r="G410">
        <v>2.76</v>
      </c>
      <c r="H410">
        <v>0</v>
      </c>
      <c r="I410">
        <v>-14.043880000000001</v>
      </c>
      <c r="M410" t="s">
        <v>87</v>
      </c>
      <c r="O410" t="str">
        <f t="shared" si="102"/>
        <v/>
      </c>
      <c r="P410" t="str">
        <f t="shared" si="93"/>
        <v/>
      </c>
      <c r="Q410" t="str">
        <f t="shared" si="94"/>
        <v/>
      </c>
      <c r="R410" t="str">
        <f t="shared" si="95"/>
        <v/>
      </c>
      <c r="S410" t="str">
        <f t="shared" si="96"/>
        <v/>
      </c>
      <c r="T410" t="str">
        <f t="shared" si="97"/>
        <v/>
      </c>
      <c r="U410" t="str">
        <f t="shared" si="98"/>
        <v/>
      </c>
      <c r="V410" t="str">
        <f t="shared" si="99"/>
        <v/>
      </c>
      <c r="W410" t="str">
        <f t="shared" si="100"/>
        <v/>
      </c>
      <c r="X410" t="str">
        <f t="shared" si="101"/>
        <v/>
      </c>
    </row>
    <row r="411" spans="1:24" x14ac:dyDescent="0.35">
      <c r="A411">
        <v>2011</v>
      </c>
      <c r="B411" s="14">
        <v>40725</v>
      </c>
      <c r="C411">
        <v>12.6</v>
      </c>
      <c r="D411">
        <v>0</v>
      </c>
      <c r="E411">
        <v>-2.683799999999998</v>
      </c>
      <c r="F411" s="14">
        <v>40756</v>
      </c>
      <c r="G411">
        <v>7</v>
      </c>
      <c r="H411">
        <v>0</v>
      </c>
      <c r="I411">
        <v>-7.9510000000000005</v>
      </c>
      <c r="J411" s="14">
        <v>40787</v>
      </c>
      <c r="K411">
        <v>55.5</v>
      </c>
      <c r="L411">
        <v>0</v>
      </c>
      <c r="M411">
        <v>66.923500000000004</v>
      </c>
      <c r="O411">
        <f t="shared" si="102"/>
        <v>2011</v>
      </c>
      <c r="P411">
        <f t="shared" si="93"/>
        <v>-36.404189999999986</v>
      </c>
      <c r="Q411">
        <f t="shared" si="94"/>
        <v>228.91223000000002</v>
      </c>
      <c r="R411">
        <f t="shared" si="95"/>
        <v>-48.115769999999983</v>
      </c>
      <c r="S411">
        <f t="shared" si="96"/>
        <v>-16.690789999999993</v>
      </c>
      <c r="T411">
        <f t="shared" si="97"/>
        <v>105.46408</v>
      </c>
      <c r="U411">
        <f t="shared" si="98"/>
        <v>317.7004</v>
      </c>
      <c r="V411">
        <f t="shared" si="99"/>
        <v>214.3775</v>
      </c>
      <c r="W411">
        <f t="shared" si="100"/>
        <v>299.37620000000004</v>
      </c>
      <c r="X411">
        <f t="shared" si="101"/>
        <v>1121.3882000000001</v>
      </c>
    </row>
    <row r="412" spans="1:24" x14ac:dyDescent="0.35">
      <c r="A412">
        <v>2011</v>
      </c>
      <c r="B412" s="14">
        <v>40726</v>
      </c>
      <c r="C412">
        <v>11.3</v>
      </c>
      <c r="D412">
        <v>0.02</v>
      </c>
      <c r="E412">
        <v>-1.7688999999999964</v>
      </c>
      <c r="F412" s="14">
        <v>40757</v>
      </c>
      <c r="G412">
        <v>14.5</v>
      </c>
      <c r="H412">
        <v>0.44</v>
      </c>
      <c r="I412">
        <v>64.052500000000009</v>
      </c>
      <c r="J412" s="14">
        <v>40788</v>
      </c>
      <c r="K412">
        <v>41.5</v>
      </c>
      <c r="L412">
        <v>0</v>
      </c>
      <c r="M412">
        <v>46.805500000000002</v>
      </c>
      <c r="O412" t="str">
        <f t="shared" si="102"/>
        <v/>
      </c>
      <c r="P412" t="str">
        <f t="shared" si="93"/>
        <v/>
      </c>
      <c r="Q412" t="str">
        <f t="shared" si="94"/>
        <v/>
      </c>
      <c r="R412" t="str">
        <f t="shared" si="95"/>
        <v/>
      </c>
      <c r="S412" t="str">
        <f t="shared" si="96"/>
        <v/>
      </c>
      <c r="T412" t="str">
        <f t="shared" si="97"/>
        <v/>
      </c>
      <c r="U412" t="str">
        <f t="shared" si="98"/>
        <v/>
      </c>
      <c r="V412" t="str">
        <f t="shared" si="99"/>
        <v/>
      </c>
      <c r="W412" t="str">
        <f t="shared" si="100"/>
        <v/>
      </c>
      <c r="X412" t="str">
        <f t="shared" si="101"/>
        <v/>
      </c>
    </row>
    <row r="413" spans="1:24" x14ac:dyDescent="0.35">
      <c r="A413">
        <v>2011</v>
      </c>
      <c r="B413" s="14">
        <v>40727</v>
      </c>
      <c r="C413">
        <v>9.7100000000000009</v>
      </c>
      <c r="D413">
        <v>0</v>
      </c>
      <c r="E413">
        <v>-6.8367299999999975</v>
      </c>
      <c r="F413" s="14">
        <v>40758</v>
      </c>
      <c r="G413">
        <v>15.2</v>
      </c>
      <c r="H413">
        <v>0.05</v>
      </c>
      <c r="I413">
        <v>10.789899999999999</v>
      </c>
      <c r="J413" s="14">
        <v>40789</v>
      </c>
      <c r="K413">
        <v>32</v>
      </c>
      <c r="L413">
        <v>0</v>
      </c>
      <c r="M413">
        <v>33.154000000000003</v>
      </c>
      <c r="O413" t="str">
        <f t="shared" si="102"/>
        <v/>
      </c>
      <c r="P413" t="str">
        <f t="shared" si="93"/>
        <v/>
      </c>
      <c r="Q413" t="str">
        <f t="shared" si="94"/>
        <v/>
      </c>
      <c r="R413" t="str">
        <f t="shared" si="95"/>
        <v/>
      </c>
      <c r="S413" t="str">
        <f t="shared" si="96"/>
        <v/>
      </c>
      <c r="T413" t="str">
        <f t="shared" si="97"/>
        <v/>
      </c>
      <c r="U413" t="str">
        <f t="shared" si="98"/>
        <v/>
      </c>
      <c r="V413" t="str">
        <f t="shared" si="99"/>
        <v/>
      </c>
      <c r="W413" t="str">
        <f t="shared" si="100"/>
        <v/>
      </c>
      <c r="X413" t="str">
        <f t="shared" si="101"/>
        <v/>
      </c>
    </row>
    <row r="414" spans="1:24" x14ac:dyDescent="0.35">
      <c r="A414">
        <v>2011</v>
      </c>
      <c r="B414" s="14">
        <v>40728</v>
      </c>
      <c r="C414">
        <v>9.26</v>
      </c>
      <c r="D414">
        <v>0</v>
      </c>
      <c r="E414">
        <v>-7.4833799999999986</v>
      </c>
      <c r="F414" s="14">
        <v>40759</v>
      </c>
      <c r="G414">
        <v>16.100000000000001</v>
      </c>
      <c r="H414">
        <v>0.11</v>
      </c>
      <c r="I414">
        <v>20.432200000000002</v>
      </c>
      <c r="J414" s="14">
        <v>40790</v>
      </c>
      <c r="K414">
        <v>24.9</v>
      </c>
      <c r="L414">
        <v>0</v>
      </c>
      <c r="M414">
        <v>22.951300000000003</v>
      </c>
      <c r="O414" t="str">
        <f t="shared" si="102"/>
        <v/>
      </c>
      <c r="P414" t="str">
        <f t="shared" si="93"/>
        <v/>
      </c>
      <c r="Q414" t="str">
        <f t="shared" si="94"/>
        <v/>
      </c>
      <c r="R414" t="str">
        <f t="shared" si="95"/>
        <v/>
      </c>
      <c r="S414" t="str">
        <f t="shared" si="96"/>
        <v/>
      </c>
      <c r="T414" t="str">
        <f t="shared" si="97"/>
        <v/>
      </c>
      <c r="U414" t="str">
        <f t="shared" si="98"/>
        <v/>
      </c>
      <c r="V414" t="str">
        <f t="shared" si="99"/>
        <v/>
      </c>
      <c r="W414" t="str">
        <f t="shared" si="100"/>
        <v/>
      </c>
      <c r="X414" t="str">
        <f t="shared" si="101"/>
        <v/>
      </c>
    </row>
    <row r="415" spans="1:24" x14ac:dyDescent="0.35">
      <c r="A415">
        <v>2011</v>
      </c>
      <c r="B415" s="14">
        <v>40729</v>
      </c>
      <c r="C415">
        <v>9.5</v>
      </c>
      <c r="D415">
        <v>0</v>
      </c>
      <c r="E415">
        <v>-7.1384999999999987</v>
      </c>
      <c r="F415" s="14">
        <v>40760</v>
      </c>
      <c r="G415">
        <v>15.4</v>
      </c>
      <c r="H415">
        <v>0.23</v>
      </c>
      <c r="I415">
        <v>36.124300000000005</v>
      </c>
      <c r="J415" s="14">
        <v>40791</v>
      </c>
      <c r="K415">
        <v>20.6</v>
      </c>
      <c r="L415">
        <v>0.28999999999999998</v>
      </c>
      <c r="M415">
        <v>57.125700000000002</v>
      </c>
      <c r="O415" t="str">
        <f t="shared" si="102"/>
        <v/>
      </c>
      <c r="P415" t="str">
        <f t="shared" si="93"/>
        <v/>
      </c>
      <c r="Q415" t="str">
        <f t="shared" si="94"/>
        <v/>
      </c>
      <c r="R415" t="str">
        <f t="shared" si="95"/>
        <v/>
      </c>
      <c r="S415" t="str">
        <f t="shared" si="96"/>
        <v/>
      </c>
      <c r="T415" t="str">
        <f t="shared" si="97"/>
        <v/>
      </c>
      <c r="U415" t="str">
        <f t="shared" si="98"/>
        <v/>
      </c>
      <c r="V415" t="str">
        <f t="shared" si="99"/>
        <v/>
      </c>
      <c r="W415" t="str">
        <f t="shared" si="100"/>
        <v/>
      </c>
      <c r="X415" t="str">
        <f t="shared" si="101"/>
        <v/>
      </c>
    </row>
    <row r="416" spans="1:24" x14ac:dyDescent="0.35">
      <c r="A416">
        <v>2011</v>
      </c>
      <c r="B416" s="14">
        <v>40730</v>
      </c>
      <c r="C416">
        <v>9.25</v>
      </c>
      <c r="D416">
        <v>0</v>
      </c>
      <c r="E416">
        <v>-7.4977499999999981</v>
      </c>
      <c r="F416" s="14">
        <v>40761</v>
      </c>
      <c r="G416">
        <v>12.8</v>
      </c>
      <c r="H416">
        <v>0</v>
      </c>
      <c r="I416">
        <v>0.38360000000000127</v>
      </c>
      <c r="J416" s="14">
        <v>40792</v>
      </c>
      <c r="K416">
        <v>20.3</v>
      </c>
      <c r="L416">
        <v>0.2</v>
      </c>
      <c r="M416">
        <v>44.171100000000003</v>
      </c>
      <c r="O416" t="str">
        <f t="shared" si="102"/>
        <v/>
      </c>
      <c r="P416" t="str">
        <f t="shared" si="93"/>
        <v/>
      </c>
      <c r="Q416" t="str">
        <f t="shared" si="94"/>
        <v/>
      </c>
      <c r="R416" t="str">
        <f t="shared" si="95"/>
        <v/>
      </c>
      <c r="S416" t="str">
        <f t="shared" si="96"/>
        <v/>
      </c>
      <c r="T416" t="str">
        <f t="shared" si="97"/>
        <v/>
      </c>
      <c r="U416" t="str">
        <f t="shared" si="98"/>
        <v/>
      </c>
      <c r="V416" t="str">
        <f t="shared" si="99"/>
        <v/>
      </c>
      <c r="W416" t="str">
        <f t="shared" si="100"/>
        <v/>
      </c>
      <c r="X416" t="str">
        <f t="shared" si="101"/>
        <v/>
      </c>
    </row>
    <row r="417" spans="1:24" x14ac:dyDescent="0.35">
      <c r="A417">
        <v>2011</v>
      </c>
      <c r="B417" s="14">
        <v>40731</v>
      </c>
      <c r="C417">
        <v>8.51</v>
      </c>
      <c r="D417">
        <v>0.04</v>
      </c>
      <c r="E417">
        <v>-2.9951299999999987</v>
      </c>
      <c r="F417" s="14">
        <v>40762</v>
      </c>
      <c r="G417">
        <v>15.3</v>
      </c>
      <c r="H417">
        <v>0</v>
      </c>
      <c r="I417">
        <v>3.9760999999999989</v>
      </c>
      <c r="J417" s="14">
        <v>40793</v>
      </c>
      <c r="K417">
        <v>17.399999999999999</v>
      </c>
      <c r="L417">
        <v>0.17</v>
      </c>
      <c r="M417">
        <v>35.829300000000003</v>
      </c>
      <c r="O417" t="str">
        <f t="shared" si="102"/>
        <v/>
      </c>
      <c r="P417" t="str">
        <f t="shared" si="93"/>
        <v/>
      </c>
      <c r="Q417" t="str">
        <f t="shared" si="94"/>
        <v/>
      </c>
      <c r="R417" t="str">
        <f t="shared" si="95"/>
        <v/>
      </c>
      <c r="S417" t="str">
        <f t="shared" si="96"/>
        <v/>
      </c>
      <c r="T417" t="str">
        <f t="shared" si="97"/>
        <v/>
      </c>
      <c r="U417" t="str">
        <f t="shared" si="98"/>
        <v/>
      </c>
      <c r="V417" t="str">
        <f t="shared" si="99"/>
        <v/>
      </c>
      <c r="W417" t="str">
        <f t="shared" si="100"/>
        <v/>
      </c>
      <c r="X417" t="str">
        <f t="shared" si="101"/>
        <v/>
      </c>
    </row>
    <row r="418" spans="1:24" x14ac:dyDescent="0.35">
      <c r="A418">
        <v>2011</v>
      </c>
      <c r="B418" s="14">
        <v>40732</v>
      </c>
      <c r="C418">
        <v>8.19</v>
      </c>
      <c r="D418">
        <v>0</v>
      </c>
      <c r="E418">
        <v>-9.0209700000000002</v>
      </c>
      <c r="F418" s="14">
        <v>40763</v>
      </c>
      <c r="G418">
        <v>28</v>
      </c>
      <c r="H418">
        <v>1.18</v>
      </c>
      <c r="I418">
        <v>186.42299999999997</v>
      </c>
      <c r="J418" s="14">
        <v>40794</v>
      </c>
      <c r="K418">
        <v>18.7</v>
      </c>
      <c r="L418">
        <v>0.22</v>
      </c>
      <c r="M418">
        <v>44.654900000000005</v>
      </c>
      <c r="O418" t="str">
        <f t="shared" si="102"/>
        <v/>
      </c>
      <c r="P418" t="str">
        <f t="shared" si="93"/>
        <v/>
      </c>
      <c r="Q418" t="str">
        <f t="shared" si="94"/>
        <v/>
      </c>
      <c r="R418" t="str">
        <f t="shared" si="95"/>
        <v/>
      </c>
      <c r="S418" t="str">
        <f t="shared" si="96"/>
        <v/>
      </c>
      <c r="T418" t="str">
        <f t="shared" si="97"/>
        <v/>
      </c>
      <c r="U418" t="str">
        <f t="shared" si="98"/>
        <v/>
      </c>
      <c r="V418" t="str">
        <f t="shared" si="99"/>
        <v/>
      </c>
      <c r="W418" t="str">
        <f t="shared" si="100"/>
        <v/>
      </c>
      <c r="X418" t="str">
        <f t="shared" si="101"/>
        <v/>
      </c>
    </row>
    <row r="419" spans="1:24" x14ac:dyDescent="0.35">
      <c r="A419">
        <v>2011</v>
      </c>
      <c r="B419" s="14">
        <v>40733</v>
      </c>
      <c r="C419">
        <v>21.3</v>
      </c>
      <c r="D419">
        <v>1.17</v>
      </c>
      <c r="E419">
        <v>172.62360000000001</v>
      </c>
      <c r="F419" s="14">
        <v>40764</v>
      </c>
      <c r="G419">
        <v>27.4</v>
      </c>
      <c r="H419">
        <v>0</v>
      </c>
      <c r="I419">
        <v>21.363800000000001</v>
      </c>
      <c r="J419" s="14">
        <v>40795</v>
      </c>
      <c r="K419">
        <v>17</v>
      </c>
      <c r="L419">
        <v>0</v>
      </c>
      <c r="M419">
        <v>11.599000000000002</v>
      </c>
      <c r="O419" t="str">
        <f t="shared" si="102"/>
        <v/>
      </c>
      <c r="P419" t="str">
        <f t="shared" si="93"/>
        <v/>
      </c>
      <c r="Q419" t="str">
        <f t="shared" si="94"/>
        <v/>
      </c>
      <c r="R419" t="str">
        <f t="shared" si="95"/>
        <v/>
      </c>
      <c r="S419" t="str">
        <f t="shared" si="96"/>
        <v/>
      </c>
      <c r="T419" t="str">
        <f t="shared" si="97"/>
        <v/>
      </c>
      <c r="U419" t="str">
        <f t="shared" si="98"/>
        <v/>
      </c>
      <c r="V419" t="str">
        <f t="shared" si="99"/>
        <v/>
      </c>
      <c r="W419" t="str">
        <f t="shared" si="100"/>
        <v/>
      </c>
      <c r="X419" t="str">
        <f t="shared" si="101"/>
        <v/>
      </c>
    </row>
    <row r="420" spans="1:24" x14ac:dyDescent="0.35">
      <c r="A420">
        <v>2011</v>
      </c>
      <c r="B420" s="14">
        <v>40734</v>
      </c>
      <c r="C420">
        <v>21.2</v>
      </c>
      <c r="D420">
        <v>0</v>
      </c>
      <c r="E420">
        <v>9.6744000000000021</v>
      </c>
      <c r="F420" s="14">
        <v>40765</v>
      </c>
      <c r="G420">
        <v>23.5</v>
      </c>
      <c r="H420">
        <v>0.18</v>
      </c>
      <c r="I420">
        <v>40.8065</v>
      </c>
      <c r="J420" s="14">
        <v>40796</v>
      </c>
      <c r="K420">
        <v>14.6</v>
      </c>
      <c r="L420">
        <v>0</v>
      </c>
      <c r="M420">
        <v>8.1501999999999999</v>
      </c>
      <c r="O420" t="str">
        <f t="shared" si="102"/>
        <v/>
      </c>
      <c r="P420" t="str">
        <f t="shared" si="93"/>
        <v/>
      </c>
      <c r="Q420" t="str">
        <f t="shared" si="94"/>
        <v/>
      </c>
      <c r="R420" t="str">
        <f t="shared" si="95"/>
        <v/>
      </c>
      <c r="S420" t="str">
        <f t="shared" si="96"/>
        <v/>
      </c>
      <c r="T420" t="str">
        <f t="shared" si="97"/>
        <v/>
      </c>
      <c r="U420" t="str">
        <f t="shared" si="98"/>
        <v/>
      </c>
      <c r="V420" t="str">
        <f t="shared" si="99"/>
        <v/>
      </c>
      <c r="W420" t="str">
        <f t="shared" si="100"/>
        <v/>
      </c>
      <c r="X420" t="str">
        <f t="shared" si="101"/>
        <v/>
      </c>
    </row>
    <row r="421" spans="1:24" x14ac:dyDescent="0.35">
      <c r="A421">
        <v>2011</v>
      </c>
      <c r="B421" s="14">
        <v>40735</v>
      </c>
      <c r="C421">
        <v>17.7</v>
      </c>
      <c r="D421">
        <v>0</v>
      </c>
      <c r="E421">
        <v>4.6448999999999998</v>
      </c>
      <c r="F421" s="14">
        <v>40766</v>
      </c>
      <c r="G421">
        <v>21.8</v>
      </c>
      <c r="H421">
        <v>0.11</v>
      </c>
      <c r="I421">
        <v>28.623100000000001</v>
      </c>
      <c r="J421" s="14">
        <v>40797</v>
      </c>
      <c r="K421">
        <v>11.5</v>
      </c>
      <c r="L421">
        <v>0</v>
      </c>
      <c r="M421">
        <v>3.6955000000000009</v>
      </c>
      <c r="O421" t="str">
        <f t="shared" si="102"/>
        <v/>
      </c>
      <c r="P421" t="str">
        <f t="shared" si="93"/>
        <v/>
      </c>
      <c r="Q421" t="str">
        <f t="shared" si="94"/>
        <v/>
      </c>
      <c r="R421" t="str">
        <f t="shared" si="95"/>
        <v/>
      </c>
      <c r="S421" t="str">
        <f t="shared" si="96"/>
        <v/>
      </c>
      <c r="T421" t="str">
        <f t="shared" si="97"/>
        <v/>
      </c>
      <c r="U421" t="str">
        <f t="shared" si="98"/>
        <v/>
      </c>
      <c r="V421" t="str">
        <f t="shared" si="99"/>
        <v/>
      </c>
      <c r="W421" t="str">
        <f t="shared" si="100"/>
        <v/>
      </c>
      <c r="X421" t="str">
        <f t="shared" si="101"/>
        <v/>
      </c>
    </row>
    <row r="422" spans="1:24" x14ac:dyDescent="0.35">
      <c r="A422">
        <v>2011</v>
      </c>
      <c r="B422" s="14">
        <v>40736</v>
      </c>
      <c r="C422">
        <v>17.8</v>
      </c>
      <c r="D422">
        <v>0.24</v>
      </c>
      <c r="E422">
        <v>38.184600000000003</v>
      </c>
      <c r="F422" s="14">
        <v>40767</v>
      </c>
      <c r="G422">
        <v>18.100000000000001</v>
      </c>
      <c r="H422">
        <v>0</v>
      </c>
      <c r="I422">
        <v>7.9997000000000007</v>
      </c>
      <c r="J422" s="14">
        <v>40798</v>
      </c>
      <c r="K422">
        <v>9.08</v>
      </c>
      <c r="L422">
        <v>0</v>
      </c>
      <c r="M422">
        <v>0.21795999999999971</v>
      </c>
      <c r="O422" t="str">
        <f t="shared" si="102"/>
        <v/>
      </c>
      <c r="P422" t="str">
        <f t="shared" si="93"/>
        <v/>
      </c>
      <c r="Q422" t="str">
        <f t="shared" si="94"/>
        <v/>
      </c>
      <c r="R422" t="str">
        <f t="shared" si="95"/>
        <v/>
      </c>
      <c r="S422" t="str">
        <f t="shared" si="96"/>
        <v/>
      </c>
      <c r="T422" t="str">
        <f t="shared" si="97"/>
        <v/>
      </c>
      <c r="U422" t="str">
        <f t="shared" si="98"/>
        <v/>
      </c>
      <c r="V422" t="str">
        <f t="shared" si="99"/>
        <v/>
      </c>
      <c r="W422" t="str">
        <f t="shared" si="100"/>
        <v/>
      </c>
      <c r="X422" t="str">
        <f t="shared" si="101"/>
        <v/>
      </c>
    </row>
    <row r="423" spans="1:24" x14ac:dyDescent="0.35">
      <c r="A423">
        <v>2011</v>
      </c>
      <c r="B423" s="14">
        <v>40737</v>
      </c>
      <c r="C423">
        <v>16.399999999999999</v>
      </c>
      <c r="D423">
        <v>0.08</v>
      </c>
      <c r="E423">
        <v>13.908800000000001</v>
      </c>
      <c r="F423" s="14">
        <v>40768</v>
      </c>
      <c r="G423">
        <v>14.2</v>
      </c>
      <c r="H423">
        <v>0</v>
      </c>
      <c r="I423">
        <v>2.3953999999999986</v>
      </c>
      <c r="J423" s="14">
        <v>40799</v>
      </c>
      <c r="K423">
        <v>8.31</v>
      </c>
      <c r="L423">
        <v>0</v>
      </c>
      <c r="M423">
        <v>-0.88852999999999938</v>
      </c>
      <c r="O423" t="str">
        <f t="shared" si="102"/>
        <v/>
      </c>
      <c r="P423" t="str">
        <f t="shared" si="93"/>
        <v/>
      </c>
      <c r="Q423" t="str">
        <f t="shared" si="94"/>
        <v/>
      </c>
      <c r="R423" t="str">
        <f t="shared" si="95"/>
        <v/>
      </c>
      <c r="S423" t="str">
        <f t="shared" si="96"/>
        <v/>
      </c>
      <c r="T423" t="str">
        <f t="shared" si="97"/>
        <v/>
      </c>
      <c r="U423" t="str">
        <f t="shared" si="98"/>
        <v/>
      </c>
      <c r="V423" t="str">
        <f t="shared" si="99"/>
        <v/>
      </c>
      <c r="W423" t="str">
        <f t="shared" si="100"/>
        <v/>
      </c>
      <c r="X423" t="str">
        <f t="shared" si="101"/>
        <v/>
      </c>
    </row>
    <row r="424" spans="1:24" x14ac:dyDescent="0.35">
      <c r="A424">
        <v>2011</v>
      </c>
      <c r="B424" s="14">
        <v>40738</v>
      </c>
      <c r="C424">
        <v>13.7</v>
      </c>
      <c r="D424">
        <v>0</v>
      </c>
      <c r="E424">
        <v>-1.1030999999999977</v>
      </c>
      <c r="F424" s="14">
        <v>40769</v>
      </c>
      <c r="G424">
        <v>11.8</v>
      </c>
      <c r="H424">
        <v>0</v>
      </c>
      <c r="I424">
        <v>-1.0533999999999999</v>
      </c>
      <c r="J424" s="14">
        <v>40800</v>
      </c>
      <c r="K424">
        <v>7.68</v>
      </c>
      <c r="L424">
        <v>0</v>
      </c>
      <c r="M424">
        <v>-1.7938399999999994</v>
      </c>
      <c r="O424" t="str">
        <f t="shared" si="102"/>
        <v/>
      </c>
      <c r="P424" t="str">
        <f t="shared" si="93"/>
        <v/>
      </c>
      <c r="Q424" t="str">
        <f t="shared" si="94"/>
        <v/>
      </c>
      <c r="R424" t="str">
        <f t="shared" si="95"/>
        <v/>
      </c>
      <c r="S424" t="str">
        <f t="shared" si="96"/>
        <v/>
      </c>
      <c r="T424" t="str">
        <f t="shared" si="97"/>
        <v/>
      </c>
      <c r="U424" t="str">
        <f t="shared" si="98"/>
        <v/>
      </c>
      <c r="V424" t="str">
        <f t="shared" si="99"/>
        <v/>
      </c>
      <c r="W424" t="str">
        <f t="shared" si="100"/>
        <v/>
      </c>
      <c r="X424" t="str">
        <f t="shared" si="101"/>
        <v/>
      </c>
    </row>
    <row r="425" spans="1:24" x14ac:dyDescent="0.35">
      <c r="A425">
        <v>2011</v>
      </c>
      <c r="B425" s="14">
        <v>40739</v>
      </c>
      <c r="C425">
        <v>11.2</v>
      </c>
      <c r="D425">
        <v>0</v>
      </c>
      <c r="E425">
        <v>-4.6955999999999989</v>
      </c>
      <c r="F425" s="14">
        <v>40770</v>
      </c>
      <c r="G425">
        <v>10.5</v>
      </c>
      <c r="H425">
        <v>0.01</v>
      </c>
      <c r="I425">
        <v>-1.5300000000000018</v>
      </c>
      <c r="J425" s="14">
        <v>40801</v>
      </c>
      <c r="K425">
        <v>7.81</v>
      </c>
      <c r="L425">
        <v>0.1</v>
      </c>
      <c r="M425">
        <v>12.307969999999999</v>
      </c>
      <c r="O425" t="str">
        <f t="shared" si="102"/>
        <v/>
      </c>
      <c r="P425" t="str">
        <f t="shared" si="93"/>
        <v/>
      </c>
      <c r="Q425" t="str">
        <f t="shared" si="94"/>
        <v/>
      </c>
      <c r="R425" t="str">
        <f t="shared" si="95"/>
        <v/>
      </c>
      <c r="S425" t="str">
        <f t="shared" si="96"/>
        <v/>
      </c>
      <c r="T425" t="str">
        <f t="shared" si="97"/>
        <v/>
      </c>
      <c r="U425" t="str">
        <f t="shared" si="98"/>
        <v/>
      </c>
      <c r="V425" t="str">
        <f t="shared" si="99"/>
        <v/>
      </c>
      <c r="W425" t="str">
        <f t="shared" si="100"/>
        <v/>
      </c>
      <c r="X425" t="str">
        <f t="shared" si="101"/>
        <v/>
      </c>
    </row>
    <row r="426" spans="1:24" x14ac:dyDescent="0.35">
      <c r="A426">
        <v>2011</v>
      </c>
      <c r="B426" s="14">
        <v>40740</v>
      </c>
      <c r="C426">
        <v>10.3</v>
      </c>
      <c r="D426">
        <v>0</v>
      </c>
      <c r="E426">
        <v>-5.9888999999999974</v>
      </c>
      <c r="F426" s="14">
        <v>40771</v>
      </c>
      <c r="G426">
        <v>15.1</v>
      </c>
      <c r="H426">
        <v>1.26</v>
      </c>
      <c r="I426">
        <v>179.01769999999999</v>
      </c>
      <c r="J426" s="14">
        <v>40802</v>
      </c>
      <c r="K426">
        <v>8.68</v>
      </c>
      <c r="L426">
        <v>0.12</v>
      </c>
      <c r="M426">
        <v>16.341160000000002</v>
      </c>
      <c r="O426" t="str">
        <f t="shared" si="102"/>
        <v/>
      </c>
      <c r="P426" t="str">
        <f t="shared" si="93"/>
        <v/>
      </c>
      <c r="Q426" t="str">
        <f t="shared" si="94"/>
        <v/>
      </c>
      <c r="R426" t="str">
        <f t="shared" si="95"/>
        <v/>
      </c>
      <c r="S426" t="str">
        <f t="shared" si="96"/>
        <v/>
      </c>
      <c r="T426" t="str">
        <f t="shared" si="97"/>
        <v/>
      </c>
      <c r="U426" t="str">
        <f t="shared" si="98"/>
        <v/>
      </c>
      <c r="V426" t="str">
        <f t="shared" si="99"/>
        <v/>
      </c>
      <c r="W426" t="str">
        <f t="shared" si="100"/>
        <v/>
      </c>
      <c r="X426" t="str">
        <f t="shared" si="101"/>
        <v/>
      </c>
    </row>
    <row r="427" spans="1:24" x14ac:dyDescent="0.35">
      <c r="A427">
        <v>2011</v>
      </c>
      <c r="B427" s="14">
        <v>40741</v>
      </c>
      <c r="C427">
        <v>9.99</v>
      </c>
      <c r="D427">
        <v>0</v>
      </c>
      <c r="E427">
        <v>-6.4343699999999977</v>
      </c>
      <c r="F427" s="14">
        <v>40772</v>
      </c>
      <c r="G427">
        <v>22.6</v>
      </c>
      <c r="H427">
        <v>0.02</v>
      </c>
      <c r="I427">
        <v>17.249200000000005</v>
      </c>
      <c r="J427" s="14">
        <v>40803</v>
      </c>
      <c r="K427">
        <v>7.89</v>
      </c>
      <c r="L427">
        <v>0</v>
      </c>
      <c r="M427">
        <v>-1.49207</v>
      </c>
      <c r="O427" t="str">
        <f t="shared" si="102"/>
        <v/>
      </c>
      <c r="P427" t="str">
        <f t="shared" si="93"/>
        <v/>
      </c>
      <c r="Q427" t="str">
        <f t="shared" si="94"/>
        <v/>
      </c>
      <c r="R427" t="str">
        <f t="shared" si="95"/>
        <v/>
      </c>
      <c r="S427" t="str">
        <f t="shared" si="96"/>
        <v/>
      </c>
      <c r="T427" t="str">
        <f t="shared" si="97"/>
        <v/>
      </c>
      <c r="U427" t="str">
        <f t="shared" si="98"/>
        <v/>
      </c>
      <c r="V427" t="str">
        <f t="shared" si="99"/>
        <v/>
      </c>
      <c r="W427" t="str">
        <f t="shared" si="100"/>
        <v/>
      </c>
      <c r="X427" t="str">
        <f t="shared" si="101"/>
        <v/>
      </c>
    </row>
    <row r="428" spans="1:24" x14ac:dyDescent="0.35">
      <c r="A428">
        <v>2011</v>
      </c>
      <c r="B428" s="14">
        <v>40742</v>
      </c>
      <c r="C428">
        <v>9.59</v>
      </c>
      <c r="D428">
        <v>0</v>
      </c>
      <c r="E428">
        <v>-7.0091699999999992</v>
      </c>
      <c r="F428" s="14">
        <v>40773</v>
      </c>
      <c r="G428">
        <v>19.7</v>
      </c>
      <c r="H428">
        <v>0</v>
      </c>
      <c r="I428">
        <v>10.2989</v>
      </c>
      <c r="J428" s="14">
        <v>40804</v>
      </c>
      <c r="K428">
        <v>7.11</v>
      </c>
      <c r="L428">
        <v>0</v>
      </c>
      <c r="M428">
        <v>-2.6129299999999986</v>
      </c>
      <c r="O428" t="str">
        <f t="shared" si="102"/>
        <v/>
      </c>
      <c r="P428" t="str">
        <f t="shared" si="93"/>
        <v/>
      </c>
      <c r="Q428" t="str">
        <f t="shared" si="94"/>
        <v/>
      </c>
      <c r="R428" t="str">
        <f t="shared" si="95"/>
        <v/>
      </c>
      <c r="S428" t="str">
        <f t="shared" si="96"/>
        <v/>
      </c>
      <c r="T428" t="str">
        <f t="shared" si="97"/>
        <v/>
      </c>
      <c r="U428" t="str">
        <f t="shared" si="98"/>
        <v/>
      </c>
      <c r="V428" t="str">
        <f t="shared" si="99"/>
        <v/>
      </c>
      <c r="W428" t="str">
        <f t="shared" si="100"/>
        <v/>
      </c>
      <c r="X428" t="str">
        <f t="shared" si="101"/>
        <v/>
      </c>
    </row>
    <row r="429" spans="1:24" x14ac:dyDescent="0.35">
      <c r="A429">
        <v>2011</v>
      </c>
      <c r="B429" s="14">
        <v>40743</v>
      </c>
      <c r="C429">
        <v>9.39</v>
      </c>
      <c r="D429">
        <v>0</v>
      </c>
      <c r="E429">
        <v>-7.2965699999999973</v>
      </c>
      <c r="F429" s="14">
        <v>40774</v>
      </c>
      <c r="G429">
        <v>16.7</v>
      </c>
      <c r="H429">
        <v>0</v>
      </c>
      <c r="I429">
        <v>5.9878999999999998</v>
      </c>
      <c r="J429" s="14">
        <v>40805</v>
      </c>
      <c r="K429">
        <v>6.69</v>
      </c>
      <c r="L429">
        <v>0</v>
      </c>
      <c r="M429">
        <v>-3.2164699999999993</v>
      </c>
      <c r="O429" t="str">
        <f t="shared" si="102"/>
        <v/>
      </c>
      <c r="P429" t="str">
        <f t="shared" si="93"/>
        <v/>
      </c>
      <c r="Q429" t="str">
        <f t="shared" si="94"/>
        <v/>
      </c>
      <c r="R429" t="str">
        <f t="shared" si="95"/>
        <v/>
      </c>
      <c r="S429" t="str">
        <f t="shared" si="96"/>
        <v/>
      </c>
      <c r="T429" t="str">
        <f t="shared" si="97"/>
        <v/>
      </c>
      <c r="U429" t="str">
        <f t="shared" si="98"/>
        <v/>
      </c>
      <c r="V429" t="str">
        <f t="shared" si="99"/>
        <v/>
      </c>
      <c r="W429" t="str">
        <f t="shared" si="100"/>
        <v/>
      </c>
      <c r="X429" t="str">
        <f t="shared" si="101"/>
        <v/>
      </c>
    </row>
    <row r="430" spans="1:24" x14ac:dyDescent="0.35">
      <c r="A430">
        <v>2011</v>
      </c>
      <c r="B430" s="14">
        <v>40744</v>
      </c>
      <c r="C430">
        <v>9.19</v>
      </c>
      <c r="D430">
        <v>0</v>
      </c>
      <c r="E430">
        <v>-7.583969999999999</v>
      </c>
      <c r="F430" s="14">
        <v>40775</v>
      </c>
      <c r="G430">
        <v>14.2</v>
      </c>
      <c r="H430">
        <v>0</v>
      </c>
      <c r="I430">
        <v>2.3953999999999986</v>
      </c>
      <c r="J430" s="14">
        <v>40806</v>
      </c>
      <c r="K430">
        <v>6.25</v>
      </c>
      <c r="L430">
        <v>0.01</v>
      </c>
      <c r="M430">
        <v>-2.4572499999999993</v>
      </c>
      <c r="O430" t="str">
        <f t="shared" si="102"/>
        <v/>
      </c>
      <c r="P430" t="str">
        <f t="shared" si="93"/>
        <v/>
      </c>
      <c r="Q430" t="str">
        <f t="shared" si="94"/>
        <v/>
      </c>
      <c r="R430" t="str">
        <f t="shared" si="95"/>
        <v/>
      </c>
      <c r="S430" t="str">
        <f t="shared" si="96"/>
        <v/>
      </c>
      <c r="T430" t="str">
        <f t="shared" si="97"/>
        <v/>
      </c>
      <c r="U430" t="str">
        <f t="shared" si="98"/>
        <v/>
      </c>
      <c r="V430" t="str">
        <f t="shared" si="99"/>
        <v/>
      </c>
      <c r="W430" t="str">
        <f t="shared" si="100"/>
        <v/>
      </c>
      <c r="X430" t="str">
        <f t="shared" si="101"/>
        <v/>
      </c>
    </row>
    <row r="431" spans="1:24" x14ac:dyDescent="0.35">
      <c r="A431">
        <v>2011</v>
      </c>
      <c r="B431" s="14">
        <v>40745</v>
      </c>
      <c r="C431">
        <v>8.1300000000000008</v>
      </c>
      <c r="D431">
        <v>0</v>
      </c>
      <c r="E431">
        <v>-9.1071899999999975</v>
      </c>
      <c r="F431" s="14">
        <v>40776</v>
      </c>
      <c r="G431">
        <v>12.5</v>
      </c>
      <c r="H431">
        <v>0</v>
      </c>
      <c r="I431">
        <v>-4.7499999999999432E-2</v>
      </c>
      <c r="J431" s="14">
        <v>40807</v>
      </c>
      <c r="K431">
        <v>6.19</v>
      </c>
      <c r="L431">
        <v>0</v>
      </c>
      <c r="M431">
        <v>-3.9349699999999999</v>
      </c>
      <c r="O431" t="str">
        <f t="shared" si="102"/>
        <v/>
      </c>
      <c r="P431" t="str">
        <f t="shared" si="93"/>
        <v/>
      </c>
      <c r="Q431" t="str">
        <f t="shared" si="94"/>
        <v/>
      </c>
      <c r="R431" t="str">
        <f t="shared" si="95"/>
        <v/>
      </c>
      <c r="S431" t="str">
        <f t="shared" si="96"/>
        <v/>
      </c>
      <c r="T431" t="str">
        <f t="shared" si="97"/>
        <v/>
      </c>
      <c r="U431" t="str">
        <f t="shared" si="98"/>
        <v/>
      </c>
      <c r="V431" t="str">
        <f t="shared" si="99"/>
        <v/>
      </c>
      <c r="W431" t="str">
        <f t="shared" si="100"/>
        <v/>
      </c>
      <c r="X431" t="str">
        <f t="shared" si="101"/>
        <v/>
      </c>
    </row>
    <row r="432" spans="1:24" x14ac:dyDescent="0.35">
      <c r="A432">
        <v>2011</v>
      </c>
      <c r="B432" s="14">
        <v>40746</v>
      </c>
      <c r="C432">
        <v>8.01</v>
      </c>
      <c r="D432">
        <v>0</v>
      </c>
      <c r="E432">
        <v>-9.2796299999999992</v>
      </c>
      <c r="F432" s="14">
        <v>40777</v>
      </c>
      <c r="G432">
        <v>21.6</v>
      </c>
      <c r="H432">
        <v>1.21</v>
      </c>
      <c r="I432">
        <v>181.4007</v>
      </c>
      <c r="J432" s="14">
        <v>40808</v>
      </c>
      <c r="K432">
        <v>7.33</v>
      </c>
      <c r="L432">
        <v>0.13</v>
      </c>
      <c r="M432">
        <v>15.792710000000001</v>
      </c>
      <c r="O432" t="str">
        <f t="shared" si="102"/>
        <v/>
      </c>
      <c r="P432" t="str">
        <f t="shared" si="93"/>
        <v/>
      </c>
      <c r="Q432" t="str">
        <f t="shared" si="94"/>
        <v/>
      </c>
      <c r="R432" t="str">
        <f t="shared" si="95"/>
        <v/>
      </c>
      <c r="S432" t="str">
        <f t="shared" si="96"/>
        <v/>
      </c>
      <c r="T432" t="str">
        <f t="shared" si="97"/>
        <v/>
      </c>
      <c r="U432" t="str">
        <f t="shared" si="98"/>
        <v/>
      </c>
      <c r="V432" t="str">
        <f t="shared" si="99"/>
        <v/>
      </c>
      <c r="W432" t="str">
        <f t="shared" si="100"/>
        <v/>
      </c>
      <c r="X432" t="str">
        <f t="shared" si="101"/>
        <v/>
      </c>
    </row>
    <row r="433" spans="1:24" x14ac:dyDescent="0.35">
      <c r="A433">
        <v>2011</v>
      </c>
      <c r="B433" s="14">
        <v>40747</v>
      </c>
      <c r="C433">
        <v>8.34</v>
      </c>
      <c r="D433">
        <v>0</v>
      </c>
      <c r="E433">
        <v>-8.805419999999998</v>
      </c>
      <c r="F433" s="14">
        <v>40778</v>
      </c>
      <c r="G433">
        <v>26.4</v>
      </c>
      <c r="H433">
        <v>0</v>
      </c>
      <c r="I433">
        <v>19.926799999999997</v>
      </c>
      <c r="J433" s="14">
        <v>40809</v>
      </c>
      <c r="K433">
        <v>9.84</v>
      </c>
      <c r="L433">
        <v>0.04</v>
      </c>
      <c r="M433">
        <v>6.8760800000000009</v>
      </c>
      <c r="O433" t="str">
        <f t="shared" si="102"/>
        <v/>
      </c>
      <c r="P433" t="str">
        <f t="shared" si="93"/>
        <v/>
      </c>
      <c r="Q433" t="str">
        <f t="shared" si="94"/>
        <v/>
      </c>
      <c r="R433" t="str">
        <f t="shared" si="95"/>
        <v/>
      </c>
      <c r="S433" t="str">
        <f t="shared" si="96"/>
        <v/>
      </c>
      <c r="T433" t="str">
        <f t="shared" si="97"/>
        <v/>
      </c>
      <c r="U433" t="str">
        <f t="shared" si="98"/>
        <v/>
      </c>
      <c r="V433" t="str">
        <f t="shared" si="99"/>
        <v/>
      </c>
      <c r="W433" t="str">
        <f t="shared" si="100"/>
        <v/>
      </c>
      <c r="X433" t="str">
        <f t="shared" si="101"/>
        <v/>
      </c>
    </row>
    <row r="434" spans="1:24" x14ac:dyDescent="0.35">
      <c r="A434">
        <v>2011</v>
      </c>
      <c r="B434" s="14">
        <v>40748</v>
      </c>
      <c r="C434">
        <v>7.76</v>
      </c>
      <c r="D434">
        <v>0</v>
      </c>
      <c r="E434">
        <v>-9.6388799999999986</v>
      </c>
      <c r="F434" s="14">
        <v>40779</v>
      </c>
      <c r="G434">
        <v>20.8</v>
      </c>
      <c r="H434">
        <v>0</v>
      </c>
      <c r="I434">
        <v>11.8796</v>
      </c>
      <c r="J434" s="14">
        <v>40810</v>
      </c>
      <c r="K434">
        <v>17.100000000000001</v>
      </c>
      <c r="L434">
        <v>0.77</v>
      </c>
      <c r="M434">
        <v>118.8882</v>
      </c>
      <c r="O434" t="str">
        <f t="shared" si="102"/>
        <v/>
      </c>
      <c r="P434" t="str">
        <f t="shared" si="93"/>
        <v/>
      </c>
      <c r="Q434" t="str">
        <f t="shared" si="94"/>
        <v/>
      </c>
      <c r="R434" t="str">
        <f t="shared" si="95"/>
        <v/>
      </c>
      <c r="S434" t="str">
        <f t="shared" si="96"/>
        <v/>
      </c>
      <c r="T434" t="str">
        <f t="shared" si="97"/>
        <v/>
      </c>
      <c r="U434" t="str">
        <f t="shared" si="98"/>
        <v/>
      </c>
      <c r="V434" t="str">
        <f t="shared" si="99"/>
        <v/>
      </c>
      <c r="W434" t="str">
        <f t="shared" si="100"/>
        <v/>
      </c>
      <c r="X434" t="str">
        <f t="shared" si="101"/>
        <v/>
      </c>
    </row>
    <row r="435" spans="1:24" x14ac:dyDescent="0.35">
      <c r="A435">
        <v>2011</v>
      </c>
      <c r="B435" s="14">
        <v>40749</v>
      </c>
      <c r="C435">
        <v>7.25</v>
      </c>
      <c r="D435">
        <v>0</v>
      </c>
      <c r="E435">
        <v>-10.371749999999999</v>
      </c>
      <c r="F435" s="14">
        <v>40780</v>
      </c>
      <c r="G435">
        <v>29.9</v>
      </c>
      <c r="H435">
        <v>0.38</v>
      </c>
      <c r="I435">
        <v>77.833300000000008</v>
      </c>
      <c r="J435" s="14">
        <v>40811</v>
      </c>
      <c r="K435">
        <v>18.600000000000001</v>
      </c>
      <c r="L435">
        <v>0.06</v>
      </c>
      <c r="M435">
        <v>22.247200000000007</v>
      </c>
      <c r="O435" t="str">
        <f t="shared" si="102"/>
        <v/>
      </c>
      <c r="P435" t="str">
        <f t="shared" si="93"/>
        <v/>
      </c>
      <c r="Q435" t="str">
        <f t="shared" si="94"/>
        <v/>
      </c>
      <c r="R435" t="str">
        <f t="shared" si="95"/>
        <v/>
      </c>
      <c r="S435" t="str">
        <f t="shared" si="96"/>
        <v/>
      </c>
      <c r="T435" t="str">
        <f t="shared" si="97"/>
        <v/>
      </c>
      <c r="U435" t="str">
        <f t="shared" si="98"/>
        <v/>
      </c>
      <c r="V435" t="str">
        <f t="shared" si="99"/>
        <v/>
      </c>
      <c r="W435" t="str">
        <f t="shared" si="100"/>
        <v/>
      </c>
      <c r="X435" t="str">
        <f t="shared" si="101"/>
        <v/>
      </c>
    </row>
    <row r="436" spans="1:24" x14ac:dyDescent="0.35">
      <c r="A436">
        <v>2011</v>
      </c>
      <c r="B436" s="14">
        <v>40750</v>
      </c>
      <c r="C436">
        <v>7.29</v>
      </c>
      <c r="D436">
        <v>0.32</v>
      </c>
      <c r="E436">
        <v>34.213729999999998</v>
      </c>
      <c r="F436" s="14">
        <v>40781</v>
      </c>
      <c r="G436">
        <v>52.2</v>
      </c>
      <c r="H436">
        <v>0.98</v>
      </c>
      <c r="I436">
        <v>193.36840000000001</v>
      </c>
      <c r="J436" s="14">
        <v>40812</v>
      </c>
      <c r="K436">
        <v>15.2</v>
      </c>
      <c r="L436">
        <v>0</v>
      </c>
      <c r="M436">
        <v>9.0124000000000013</v>
      </c>
      <c r="O436" t="str">
        <f t="shared" si="102"/>
        <v/>
      </c>
      <c r="P436" t="str">
        <f t="shared" si="93"/>
        <v/>
      </c>
      <c r="Q436" t="str">
        <f t="shared" si="94"/>
        <v/>
      </c>
      <c r="R436" t="str">
        <f t="shared" si="95"/>
        <v/>
      </c>
      <c r="S436" t="str">
        <f t="shared" si="96"/>
        <v/>
      </c>
      <c r="T436" t="str">
        <f t="shared" si="97"/>
        <v/>
      </c>
      <c r="U436" t="str">
        <f t="shared" si="98"/>
        <v/>
      </c>
      <c r="V436" t="str">
        <f t="shared" si="99"/>
        <v/>
      </c>
      <c r="W436" t="str">
        <f t="shared" si="100"/>
        <v/>
      </c>
      <c r="X436" t="str">
        <f t="shared" si="101"/>
        <v/>
      </c>
    </row>
    <row r="437" spans="1:24" x14ac:dyDescent="0.35">
      <c r="A437">
        <v>2011</v>
      </c>
      <c r="B437" s="14">
        <v>40751</v>
      </c>
      <c r="C437">
        <v>7.85</v>
      </c>
      <c r="D437">
        <v>0.04</v>
      </c>
      <c r="E437">
        <v>-3.9435499999999992</v>
      </c>
      <c r="F437" s="14">
        <v>40782</v>
      </c>
      <c r="G437">
        <v>46.2</v>
      </c>
      <c r="H437">
        <v>0</v>
      </c>
      <c r="I437">
        <v>48.379400000000004</v>
      </c>
      <c r="J437" s="14">
        <v>40813</v>
      </c>
      <c r="K437">
        <v>12.6</v>
      </c>
      <c r="L437">
        <v>0</v>
      </c>
      <c r="M437">
        <v>5.2762000000000011</v>
      </c>
      <c r="O437" t="str">
        <f t="shared" si="102"/>
        <v/>
      </c>
      <c r="P437" t="str">
        <f t="shared" si="93"/>
        <v/>
      </c>
      <c r="Q437" t="str">
        <f t="shared" si="94"/>
        <v/>
      </c>
      <c r="R437" t="str">
        <f t="shared" si="95"/>
        <v/>
      </c>
      <c r="S437" t="str">
        <f t="shared" si="96"/>
        <v/>
      </c>
      <c r="T437" t="str">
        <f t="shared" si="97"/>
        <v/>
      </c>
      <c r="U437" t="str">
        <f t="shared" si="98"/>
        <v/>
      </c>
      <c r="V437" t="str">
        <f t="shared" si="99"/>
        <v/>
      </c>
      <c r="W437" t="str">
        <f t="shared" si="100"/>
        <v/>
      </c>
      <c r="X437" t="str">
        <f t="shared" si="101"/>
        <v/>
      </c>
    </row>
    <row r="438" spans="1:24" x14ac:dyDescent="0.35">
      <c r="A438">
        <v>2011</v>
      </c>
      <c r="B438" s="14">
        <v>40752</v>
      </c>
      <c r="C438">
        <v>7.33</v>
      </c>
      <c r="D438">
        <v>0.01</v>
      </c>
      <c r="E438">
        <v>-8.8652899999999981</v>
      </c>
      <c r="F438" s="14">
        <v>40783</v>
      </c>
      <c r="G438">
        <v>98.6</v>
      </c>
      <c r="H438">
        <v>1.47</v>
      </c>
      <c r="I438">
        <v>328.2287</v>
      </c>
      <c r="J438" s="14">
        <v>40814</v>
      </c>
      <c r="K438">
        <v>10.7</v>
      </c>
      <c r="L438">
        <v>0</v>
      </c>
      <c r="M438">
        <v>2.5458999999999996</v>
      </c>
      <c r="O438" t="str">
        <f t="shared" si="102"/>
        <v/>
      </c>
      <c r="P438" t="str">
        <f t="shared" si="93"/>
        <v/>
      </c>
      <c r="Q438" t="str">
        <f t="shared" si="94"/>
        <v/>
      </c>
      <c r="R438" t="str">
        <f t="shared" si="95"/>
        <v/>
      </c>
      <c r="S438" t="str">
        <f t="shared" si="96"/>
        <v/>
      </c>
      <c r="T438" t="str">
        <f t="shared" si="97"/>
        <v/>
      </c>
      <c r="U438" t="str">
        <f t="shared" si="98"/>
        <v/>
      </c>
      <c r="V438" t="str">
        <f t="shared" si="99"/>
        <v/>
      </c>
      <c r="W438" t="str">
        <f t="shared" si="100"/>
        <v/>
      </c>
      <c r="X438" t="str">
        <f t="shared" si="101"/>
        <v/>
      </c>
    </row>
    <row r="439" spans="1:24" x14ac:dyDescent="0.35">
      <c r="A439">
        <v>2011</v>
      </c>
      <c r="B439" s="14">
        <v>40753</v>
      </c>
      <c r="C439">
        <v>6.68</v>
      </c>
      <c r="D439">
        <v>0</v>
      </c>
      <c r="E439">
        <v>-11.19084</v>
      </c>
      <c r="F439" s="14">
        <v>40784</v>
      </c>
      <c r="G439">
        <v>158</v>
      </c>
      <c r="H439">
        <v>0.11</v>
      </c>
      <c r="I439">
        <v>224.34250000000003</v>
      </c>
      <c r="J439" s="14">
        <v>40815</v>
      </c>
      <c r="K439">
        <v>9.61</v>
      </c>
      <c r="L439">
        <v>0</v>
      </c>
      <c r="M439">
        <v>0.97956999999999894</v>
      </c>
      <c r="O439" t="str">
        <f t="shared" si="102"/>
        <v/>
      </c>
      <c r="P439" t="str">
        <f t="shared" si="93"/>
        <v/>
      </c>
      <c r="Q439" t="str">
        <f t="shared" si="94"/>
        <v/>
      </c>
      <c r="R439" t="str">
        <f t="shared" si="95"/>
        <v/>
      </c>
      <c r="S439" t="str">
        <f t="shared" si="96"/>
        <v/>
      </c>
      <c r="T439" t="str">
        <f t="shared" si="97"/>
        <v/>
      </c>
      <c r="U439" t="str">
        <f t="shared" si="98"/>
        <v/>
      </c>
      <c r="V439" t="str">
        <f t="shared" si="99"/>
        <v/>
      </c>
      <c r="W439" t="str">
        <f t="shared" si="100"/>
        <v/>
      </c>
      <c r="X439" t="str">
        <f t="shared" si="101"/>
        <v/>
      </c>
    </row>
    <row r="440" spans="1:24" x14ac:dyDescent="0.35">
      <c r="A440">
        <v>2011</v>
      </c>
      <c r="B440" s="14">
        <v>40754</v>
      </c>
      <c r="C440">
        <v>10.3</v>
      </c>
      <c r="D440">
        <v>0.32</v>
      </c>
      <c r="E440">
        <v>38.539100000000005</v>
      </c>
      <c r="F440" s="14">
        <v>40785</v>
      </c>
      <c r="G440">
        <v>124</v>
      </c>
      <c r="H440">
        <v>0</v>
      </c>
      <c r="I440">
        <v>160.17800000000003</v>
      </c>
      <c r="J440" s="14">
        <v>40816</v>
      </c>
      <c r="K440">
        <v>9.48</v>
      </c>
      <c r="L440">
        <v>0.28999999999999998</v>
      </c>
      <c r="M440">
        <v>41.146259999999998</v>
      </c>
      <c r="O440" t="str">
        <f t="shared" si="102"/>
        <v/>
      </c>
      <c r="P440" t="str">
        <f t="shared" si="93"/>
        <v/>
      </c>
      <c r="Q440" t="str">
        <f t="shared" si="94"/>
        <v/>
      </c>
      <c r="R440" t="str">
        <f t="shared" si="95"/>
        <v/>
      </c>
      <c r="S440" t="str">
        <f t="shared" si="96"/>
        <v/>
      </c>
      <c r="T440" t="str">
        <f t="shared" si="97"/>
        <v/>
      </c>
      <c r="U440" t="str">
        <f t="shared" si="98"/>
        <v/>
      </c>
      <c r="V440" t="str">
        <f t="shared" si="99"/>
        <v/>
      </c>
      <c r="W440" t="str">
        <f t="shared" si="100"/>
        <v/>
      </c>
      <c r="X440" t="str">
        <f t="shared" si="101"/>
        <v/>
      </c>
    </row>
    <row r="441" spans="1:24" x14ac:dyDescent="0.35">
      <c r="A441">
        <v>2011</v>
      </c>
      <c r="B441" s="14">
        <v>40755</v>
      </c>
      <c r="C441">
        <v>8.06</v>
      </c>
      <c r="D441">
        <v>0</v>
      </c>
      <c r="E441">
        <v>-9.2077799999999979</v>
      </c>
      <c r="F441" s="14">
        <v>40786</v>
      </c>
      <c r="G441">
        <v>82.1</v>
      </c>
      <c r="H441">
        <v>0</v>
      </c>
      <c r="I441">
        <v>99.967699999999994</v>
      </c>
      <c r="M441" t="s">
        <v>87</v>
      </c>
      <c r="O441" t="str">
        <f t="shared" si="102"/>
        <v/>
      </c>
      <c r="P441" t="str">
        <f t="shared" si="93"/>
        <v/>
      </c>
      <c r="Q441" t="str">
        <f t="shared" si="94"/>
        <v/>
      </c>
      <c r="R441" t="str">
        <f t="shared" si="95"/>
        <v/>
      </c>
      <c r="S441" t="str">
        <f t="shared" si="96"/>
        <v/>
      </c>
      <c r="T441" t="str">
        <f t="shared" si="97"/>
        <v/>
      </c>
      <c r="U441" t="str">
        <f t="shared" si="98"/>
        <v/>
      </c>
      <c r="V441" t="str">
        <f t="shared" si="99"/>
        <v/>
      </c>
      <c r="W441" t="str">
        <f t="shared" si="100"/>
        <v/>
      </c>
      <c r="X441" t="str">
        <f t="shared" si="101"/>
        <v/>
      </c>
    </row>
    <row r="442" spans="1:24" x14ac:dyDescent="0.35">
      <c r="A442">
        <v>2012</v>
      </c>
      <c r="B442" s="14">
        <v>41091</v>
      </c>
      <c r="C442">
        <v>38.700000000000003</v>
      </c>
      <c r="D442">
        <v>0</v>
      </c>
      <c r="E442">
        <v>34.821900000000007</v>
      </c>
      <c r="F442" s="14">
        <v>41122</v>
      </c>
      <c r="G442">
        <v>12</v>
      </c>
      <c r="H442">
        <v>1.04</v>
      </c>
      <c r="I442">
        <v>143.95000000000002</v>
      </c>
      <c r="J442" s="14">
        <v>41153</v>
      </c>
      <c r="K442">
        <v>5.81</v>
      </c>
      <c r="L442">
        <v>0</v>
      </c>
      <c r="M442">
        <v>-4.4810300000000005</v>
      </c>
      <c r="O442">
        <f t="shared" si="102"/>
        <v>2012</v>
      </c>
      <c r="P442">
        <f t="shared" si="93"/>
        <v>217.54520000000002</v>
      </c>
      <c r="Q442">
        <f t="shared" si="94"/>
        <v>-22.235399999999988</v>
      </c>
      <c r="R442">
        <f t="shared" si="95"/>
        <v>49.770640000000007</v>
      </c>
      <c r="S442">
        <f t="shared" si="96"/>
        <v>26.953380000000003</v>
      </c>
      <c r="T442">
        <f t="shared" si="97"/>
        <v>160.26660000000004</v>
      </c>
      <c r="U442">
        <f t="shared" si="98"/>
        <v>-9.1555300000000059</v>
      </c>
      <c r="V442">
        <f t="shared" si="99"/>
        <v>396.96362000000005</v>
      </c>
      <c r="W442">
        <f t="shared" si="100"/>
        <v>-8.3413100000000071</v>
      </c>
      <c r="X442">
        <f t="shared" si="101"/>
        <v>-49.48302000000001</v>
      </c>
    </row>
    <row r="443" spans="1:24" x14ac:dyDescent="0.35">
      <c r="A443">
        <v>2012</v>
      </c>
      <c r="B443" s="14">
        <v>41092</v>
      </c>
      <c r="C443">
        <v>30.7</v>
      </c>
      <c r="D443">
        <v>0.23</v>
      </c>
      <c r="E443">
        <v>55.330400000000004</v>
      </c>
      <c r="F443" s="14">
        <v>41123</v>
      </c>
      <c r="G443">
        <v>19.3</v>
      </c>
      <c r="H443">
        <v>0.01</v>
      </c>
      <c r="I443">
        <v>11.115600000000001</v>
      </c>
      <c r="J443" s="14">
        <v>41154</v>
      </c>
      <c r="K443">
        <v>5.41</v>
      </c>
      <c r="L443">
        <v>0.05</v>
      </c>
      <c r="M443">
        <v>1.9016700000000002</v>
      </c>
      <c r="O443" t="str">
        <f t="shared" si="102"/>
        <v/>
      </c>
      <c r="P443" t="str">
        <f t="shared" si="93"/>
        <v/>
      </c>
      <c r="Q443" t="str">
        <f t="shared" si="94"/>
        <v/>
      </c>
      <c r="R443" t="str">
        <f t="shared" si="95"/>
        <v/>
      </c>
      <c r="S443" t="str">
        <f t="shared" si="96"/>
        <v/>
      </c>
      <c r="T443" t="str">
        <f t="shared" si="97"/>
        <v/>
      </c>
      <c r="U443" t="str">
        <f t="shared" si="98"/>
        <v/>
      </c>
      <c r="V443" t="str">
        <f t="shared" si="99"/>
        <v/>
      </c>
      <c r="W443" t="str">
        <f t="shared" si="100"/>
        <v/>
      </c>
      <c r="X443" t="str">
        <f t="shared" si="101"/>
        <v/>
      </c>
    </row>
    <row r="444" spans="1:24" x14ac:dyDescent="0.35">
      <c r="A444">
        <v>2012</v>
      </c>
      <c r="B444" s="14">
        <v>41093</v>
      </c>
      <c r="C444">
        <v>24.9</v>
      </c>
      <c r="D444">
        <v>0.08</v>
      </c>
      <c r="E444">
        <v>26.1233</v>
      </c>
      <c r="F444" s="14">
        <v>41124</v>
      </c>
      <c r="G444">
        <v>14.5</v>
      </c>
      <c r="H444">
        <v>0</v>
      </c>
      <c r="I444">
        <v>2.8264999999999993</v>
      </c>
      <c r="J444" s="14">
        <v>41155</v>
      </c>
      <c r="K444">
        <v>4.84</v>
      </c>
      <c r="L444">
        <v>0.02</v>
      </c>
      <c r="M444">
        <v>-3.0919200000000004</v>
      </c>
      <c r="O444" t="str">
        <f t="shared" si="102"/>
        <v/>
      </c>
      <c r="P444" t="str">
        <f t="shared" si="93"/>
        <v/>
      </c>
      <c r="Q444" t="str">
        <f t="shared" si="94"/>
        <v/>
      </c>
      <c r="R444" t="str">
        <f t="shared" si="95"/>
        <v/>
      </c>
      <c r="S444" t="str">
        <f t="shared" si="96"/>
        <v/>
      </c>
      <c r="T444" t="str">
        <f t="shared" si="97"/>
        <v/>
      </c>
      <c r="U444" t="str">
        <f t="shared" si="98"/>
        <v/>
      </c>
      <c r="V444" t="str">
        <f t="shared" si="99"/>
        <v/>
      </c>
      <c r="W444" t="str">
        <f t="shared" si="100"/>
        <v/>
      </c>
      <c r="X444" t="str">
        <f t="shared" si="101"/>
        <v/>
      </c>
    </row>
    <row r="445" spans="1:24" x14ac:dyDescent="0.35">
      <c r="A445">
        <v>2012</v>
      </c>
      <c r="B445" s="14">
        <v>41094</v>
      </c>
      <c r="C445">
        <v>21.4</v>
      </c>
      <c r="D445">
        <v>0</v>
      </c>
      <c r="E445">
        <v>9.9618000000000002</v>
      </c>
      <c r="F445" s="14">
        <v>41125</v>
      </c>
      <c r="G445">
        <v>11.6</v>
      </c>
      <c r="H445">
        <v>0</v>
      </c>
      <c r="I445">
        <v>-1.3408000000000015</v>
      </c>
      <c r="J445" s="14">
        <v>41156</v>
      </c>
      <c r="K445">
        <v>4.7</v>
      </c>
      <c r="L445">
        <v>0</v>
      </c>
      <c r="M445">
        <v>-6.0760999999999994</v>
      </c>
      <c r="O445" t="str">
        <f t="shared" si="102"/>
        <v/>
      </c>
      <c r="P445" t="str">
        <f t="shared" si="93"/>
        <v/>
      </c>
      <c r="Q445" t="str">
        <f t="shared" si="94"/>
        <v/>
      </c>
      <c r="R445" t="str">
        <f t="shared" si="95"/>
        <v/>
      </c>
      <c r="S445" t="str">
        <f t="shared" si="96"/>
        <v/>
      </c>
      <c r="T445" t="str">
        <f t="shared" si="97"/>
        <v/>
      </c>
      <c r="U445" t="str">
        <f t="shared" si="98"/>
        <v/>
      </c>
      <c r="V445" t="str">
        <f t="shared" si="99"/>
        <v/>
      </c>
      <c r="W445" t="str">
        <f t="shared" si="100"/>
        <v/>
      </c>
      <c r="X445" t="str">
        <f t="shared" si="101"/>
        <v/>
      </c>
    </row>
    <row r="446" spans="1:24" x14ac:dyDescent="0.35">
      <c r="A446">
        <v>2012</v>
      </c>
      <c r="B446" s="14">
        <v>41095</v>
      </c>
      <c r="C446">
        <v>25.9</v>
      </c>
      <c r="D446">
        <v>0.37</v>
      </c>
      <c r="E446">
        <v>67.913800000000009</v>
      </c>
      <c r="F446" s="14">
        <v>41126</v>
      </c>
      <c r="G446">
        <v>10.1</v>
      </c>
      <c r="H446">
        <v>0</v>
      </c>
      <c r="I446">
        <v>-3.4963000000000015</v>
      </c>
      <c r="J446" s="14">
        <v>41157</v>
      </c>
      <c r="K446">
        <v>50.8</v>
      </c>
      <c r="L446">
        <v>2.4700000000000002</v>
      </c>
      <c r="M446">
        <v>403.87009999999998</v>
      </c>
      <c r="O446" t="str">
        <f t="shared" si="102"/>
        <v/>
      </c>
      <c r="P446" t="str">
        <f t="shared" si="93"/>
        <v/>
      </c>
      <c r="Q446" t="str">
        <f t="shared" si="94"/>
        <v/>
      </c>
      <c r="R446" t="str">
        <f t="shared" si="95"/>
        <v/>
      </c>
      <c r="S446" t="str">
        <f t="shared" si="96"/>
        <v/>
      </c>
      <c r="T446" t="str">
        <f t="shared" si="97"/>
        <v/>
      </c>
      <c r="U446" t="str">
        <f t="shared" si="98"/>
        <v/>
      </c>
      <c r="V446" t="str">
        <f t="shared" si="99"/>
        <v/>
      </c>
      <c r="W446" t="str">
        <f t="shared" si="100"/>
        <v/>
      </c>
      <c r="X446" t="str">
        <f t="shared" si="101"/>
        <v/>
      </c>
    </row>
    <row r="447" spans="1:24" x14ac:dyDescent="0.35">
      <c r="A447">
        <v>2012</v>
      </c>
      <c r="B447" s="14">
        <v>41096</v>
      </c>
      <c r="C447">
        <v>19.7</v>
      </c>
      <c r="D447">
        <v>0</v>
      </c>
      <c r="E447">
        <v>7.5189000000000021</v>
      </c>
      <c r="F447" s="14">
        <v>41127</v>
      </c>
      <c r="G447">
        <v>9.27</v>
      </c>
      <c r="H447">
        <v>0.13</v>
      </c>
      <c r="I447">
        <v>13.40049</v>
      </c>
      <c r="J447" s="14">
        <v>41158</v>
      </c>
      <c r="K447">
        <v>59.8</v>
      </c>
      <c r="L447">
        <v>0.06</v>
      </c>
      <c r="M447">
        <v>81.451599999999999</v>
      </c>
      <c r="O447" t="str">
        <f t="shared" si="102"/>
        <v/>
      </c>
      <c r="P447" t="str">
        <f t="shared" si="93"/>
        <v/>
      </c>
      <c r="Q447" t="str">
        <f t="shared" si="94"/>
        <v/>
      </c>
      <c r="R447" t="str">
        <f t="shared" si="95"/>
        <v/>
      </c>
      <c r="S447" t="str">
        <f t="shared" si="96"/>
        <v/>
      </c>
      <c r="T447" t="str">
        <f t="shared" si="97"/>
        <v/>
      </c>
      <c r="U447" t="str">
        <f t="shared" si="98"/>
        <v/>
      </c>
      <c r="V447" t="str">
        <f t="shared" si="99"/>
        <v/>
      </c>
      <c r="W447" t="str">
        <f t="shared" si="100"/>
        <v/>
      </c>
      <c r="X447" t="str">
        <f t="shared" si="101"/>
        <v/>
      </c>
    </row>
    <row r="448" spans="1:24" x14ac:dyDescent="0.35">
      <c r="A448">
        <v>2012</v>
      </c>
      <c r="B448" s="14">
        <v>41097</v>
      </c>
      <c r="C448">
        <v>16.8</v>
      </c>
      <c r="D448">
        <v>0.09</v>
      </c>
      <c r="E448">
        <v>15.8751</v>
      </c>
      <c r="F448" s="14">
        <v>41128</v>
      </c>
      <c r="G448">
        <v>8.24</v>
      </c>
      <c r="H448">
        <v>0</v>
      </c>
      <c r="I448">
        <v>-6.1691200000000013</v>
      </c>
      <c r="J448" s="14">
        <v>41159</v>
      </c>
      <c r="K448">
        <v>56</v>
      </c>
      <c r="L448">
        <v>1.4999999999999999E-2</v>
      </c>
      <c r="M448">
        <v>69.729250000000008</v>
      </c>
      <c r="O448" t="str">
        <f t="shared" si="102"/>
        <v/>
      </c>
      <c r="P448" t="str">
        <f t="shared" si="93"/>
        <v/>
      </c>
      <c r="Q448" t="str">
        <f t="shared" si="94"/>
        <v/>
      </c>
      <c r="R448" t="str">
        <f t="shared" si="95"/>
        <v/>
      </c>
      <c r="S448" t="str">
        <f t="shared" si="96"/>
        <v/>
      </c>
      <c r="T448" t="str">
        <f t="shared" si="97"/>
        <v/>
      </c>
      <c r="U448" t="str">
        <f t="shared" si="98"/>
        <v/>
      </c>
      <c r="V448" t="str">
        <f t="shared" si="99"/>
        <v/>
      </c>
      <c r="W448" t="str">
        <f t="shared" si="100"/>
        <v/>
      </c>
      <c r="X448" t="str">
        <f t="shared" si="101"/>
        <v/>
      </c>
    </row>
    <row r="449" spans="1:24" x14ac:dyDescent="0.35">
      <c r="A449">
        <v>2012</v>
      </c>
      <c r="B449" s="14">
        <v>41098</v>
      </c>
      <c r="C449">
        <v>15.3</v>
      </c>
      <c r="D449">
        <v>0</v>
      </c>
      <c r="E449">
        <v>1.1961000000000013</v>
      </c>
      <c r="F449" s="14">
        <v>41129</v>
      </c>
      <c r="G449">
        <v>6.76</v>
      </c>
      <c r="H449">
        <v>0</v>
      </c>
      <c r="I449">
        <v>-8.2958800000000021</v>
      </c>
      <c r="J449" s="14">
        <v>41160</v>
      </c>
      <c r="K449">
        <v>41</v>
      </c>
      <c r="L449">
        <v>0.02</v>
      </c>
      <c r="M449">
        <v>48.870000000000005</v>
      </c>
      <c r="O449" t="str">
        <f t="shared" si="102"/>
        <v/>
      </c>
      <c r="P449" t="str">
        <f t="shared" si="93"/>
        <v/>
      </c>
      <c r="Q449" t="str">
        <f t="shared" si="94"/>
        <v/>
      </c>
      <c r="R449" t="str">
        <f t="shared" si="95"/>
        <v/>
      </c>
      <c r="S449" t="str">
        <f t="shared" si="96"/>
        <v/>
      </c>
      <c r="T449" t="str">
        <f t="shared" si="97"/>
        <v/>
      </c>
      <c r="U449" t="str">
        <f t="shared" si="98"/>
        <v/>
      </c>
      <c r="V449" t="str">
        <f t="shared" si="99"/>
        <v/>
      </c>
      <c r="W449" t="str">
        <f t="shared" si="100"/>
        <v/>
      </c>
      <c r="X449" t="str">
        <f t="shared" si="101"/>
        <v/>
      </c>
    </row>
    <row r="450" spans="1:24" x14ac:dyDescent="0.35">
      <c r="A450">
        <v>2012</v>
      </c>
      <c r="B450" s="14">
        <v>41099</v>
      </c>
      <c r="C450">
        <v>13.7</v>
      </c>
      <c r="D450">
        <v>0</v>
      </c>
      <c r="E450">
        <v>-1.1030999999999977</v>
      </c>
      <c r="F450" s="14">
        <v>41130</v>
      </c>
      <c r="G450">
        <v>6.3</v>
      </c>
      <c r="H450">
        <v>0</v>
      </c>
      <c r="I450">
        <v>-8.956900000000001</v>
      </c>
      <c r="J450" s="14">
        <v>41161</v>
      </c>
      <c r="K450">
        <v>40.6</v>
      </c>
      <c r="L450">
        <v>0.03</v>
      </c>
      <c r="M450">
        <v>49.686700000000009</v>
      </c>
      <c r="O450" t="str">
        <f t="shared" si="102"/>
        <v/>
      </c>
      <c r="P450" t="str">
        <f t="shared" si="93"/>
        <v/>
      </c>
      <c r="Q450" t="str">
        <f t="shared" si="94"/>
        <v/>
      </c>
      <c r="R450" t="str">
        <f t="shared" si="95"/>
        <v/>
      </c>
      <c r="S450" t="str">
        <f t="shared" si="96"/>
        <v/>
      </c>
      <c r="T450" t="str">
        <f t="shared" si="97"/>
        <v/>
      </c>
      <c r="U450" t="str">
        <f t="shared" si="98"/>
        <v/>
      </c>
      <c r="V450" t="str">
        <f t="shared" si="99"/>
        <v/>
      </c>
      <c r="W450" t="str">
        <f t="shared" si="100"/>
        <v/>
      </c>
      <c r="X450" t="str">
        <f t="shared" si="101"/>
        <v/>
      </c>
    </row>
    <row r="451" spans="1:24" x14ac:dyDescent="0.35">
      <c r="A451">
        <v>2012</v>
      </c>
      <c r="B451" s="14">
        <v>41100</v>
      </c>
      <c r="C451">
        <v>12.7</v>
      </c>
      <c r="D451">
        <v>0</v>
      </c>
      <c r="E451">
        <v>-2.5400999999999989</v>
      </c>
      <c r="F451" s="14">
        <v>41131</v>
      </c>
      <c r="G451">
        <v>5.74</v>
      </c>
      <c r="H451">
        <v>0</v>
      </c>
      <c r="I451">
        <v>-9.7616200000000006</v>
      </c>
      <c r="J451" s="14">
        <v>41162</v>
      </c>
      <c r="K451">
        <v>29.6</v>
      </c>
      <c r="L451">
        <v>0</v>
      </c>
      <c r="M451">
        <v>29.705200000000005</v>
      </c>
      <c r="O451" t="str">
        <f t="shared" si="102"/>
        <v/>
      </c>
      <c r="P451" t="str">
        <f t="shared" si="93"/>
        <v/>
      </c>
      <c r="Q451" t="str">
        <f t="shared" si="94"/>
        <v/>
      </c>
      <c r="R451" t="str">
        <f t="shared" si="95"/>
        <v/>
      </c>
      <c r="S451" t="str">
        <f t="shared" si="96"/>
        <v/>
      </c>
      <c r="T451" t="str">
        <f t="shared" si="97"/>
        <v/>
      </c>
      <c r="U451" t="str">
        <f t="shared" si="98"/>
        <v/>
      </c>
      <c r="V451" t="str">
        <f t="shared" si="99"/>
        <v/>
      </c>
      <c r="W451" t="str">
        <f t="shared" si="100"/>
        <v/>
      </c>
      <c r="X451" t="str">
        <f t="shared" si="101"/>
        <v/>
      </c>
    </row>
    <row r="452" spans="1:24" x14ac:dyDescent="0.35">
      <c r="A452">
        <v>2012</v>
      </c>
      <c r="B452" s="14">
        <v>41101</v>
      </c>
      <c r="C452">
        <v>12</v>
      </c>
      <c r="D452">
        <v>0</v>
      </c>
      <c r="E452">
        <v>-3.5459999999999994</v>
      </c>
      <c r="F452" s="14">
        <v>41132</v>
      </c>
      <c r="G452">
        <v>5.9</v>
      </c>
      <c r="H452">
        <v>0.17</v>
      </c>
      <c r="I452">
        <v>14.123800000000003</v>
      </c>
      <c r="J452" s="14">
        <v>41163</v>
      </c>
      <c r="K452">
        <v>21.9</v>
      </c>
      <c r="L452">
        <v>0</v>
      </c>
      <c r="M452">
        <v>18.640299999999996</v>
      </c>
      <c r="O452" t="str">
        <f t="shared" si="102"/>
        <v/>
      </c>
      <c r="P452" t="str">
        <f t="shared" si="93"/>
        <v/>
      </c>
      <c r="Q452" t="str">
        <f t="shared" si="94"/>
        <v/>
      </c>
      <c r="R452" t="str">
        <f t="shared" si="95"/>
        <v/>
      </c>
      <c r="S452" t="str">
        <f t="shared" si="96"/>
        <v/>
      </c>
      <c r="T452" t="str">
        <f t="shared" si="97"/>
        <v/>
      </c>
      <c r="U452" t="str">
        <f t="shared" si="98"/>
        <v/>
      </c>
      <c r="V452" t="str">
        <f t="shared" si="99"/>
        <v/>
      </c>
      <c r="W452" t="str">
        <f t="shared" si="100"/>
        <v/>
      </c>
      <c r="X452" t="str">
        <f t="shared" si="101"/>
        <v/>
      </c>
    </row>
    <row r="453" spans="1:24" x14ac:dyDescent="0.35">
      <c r="A453">
        <v>2012</v>
      </c>
      <c r="B453" s="14">
        <v>41102</v>
      </c>
      <c r="C453">
        <v>11.3</v>
      </c>
      <c r="D453">
        <v>0</v>
      </c>
      <c r="E453">
        <v>-4.5518999999999963</v>
      </c>
      <c r="F453" s="14">
        <v>41133</v>
      </c>
      <c r="G453">
        <v>5.75</v>
      </c>
      <c r="H453">
        <v>0.01</v>
      </c>
      <c r="I453">
        <v>-8.3557500000000005</v>
      </c>
      <c r="J453" s="14">
        <v>41164</v>
      </c>
      <c r="K453">
        <v>16.2</v>
      </c>
      <c r="L453">
        <v>0</v>
      </c>
      <c r="M453">
        <v>10.449399999999999</v>
      </c>
      <c r="O453" t="str">
        <f t="shared" si="102"/>
        <v/>
      </c>
      <c r="P453" t="str">
        <f t="shared" si="93"/>
        <v/>
      </c>
      <c r="Q453" t="str">
        <f t="shared" si="94"/>
        <v/>
      </c>
      <c r="R453" t="str">
        <f t="shared" si="95"/>
        <v/>
      </c>
      <c r="S453" t="str">
        <f t="shared" si="96"/>
        <v/>
      </c>
      <c r="T453" t="str">
        <f t="shared" si="97"/>
        <v/>
      </c>
      <c r="U453" t="str">
        <f t="shared" si="98"/>
        <v/>
      </c>
      <c r="V453" t="str">
        <f t="shared" si="99"/>
        <v/>
      </c>
      <c r="W453" t="str">
        <f t="shared" si="100"/>
        <v/>
      </c>
      <c r="X453" t="str">
        <f t="shared" si="101"/>
        <v/>
      </c>
    </row>
    <row r="454" spans="1:24" x14ac:dyDescent="0.35">
      <c r="A454">
        <v>2012</v>
      </c>
      <c r="B454" s="14">
        <v>41103</v>
      </c>
      <c r="C454">
        <v>10.5</v>
      </c>
      <c r="D454">
        <v>0</v>
      </c>
      <c r="E454">
        <v>-5.7014999999999993</v>
      </c>
      <c r="F454" s="14">
        <v>41134</v>
      </c>
      <c r="G454">
        <v>5.85</v>
      </c>
      <c r="H454">
        <v>0.01</v>
      </c>
      <c r="I454">
        <v>-8.2120500000000014</v>
      </c>
      <c r="J454" s="14">
        <v>41165</v>
      </c>
      <c r="K454">
        <v>13</v>
      </c>
      <c r="L454">
        <v>0</v>
      </c>
      <c r="M454">
        <v>5.8510000000000009</v>
      </c>
      <c r="O454" t="str">
        <f t="shared" si="102"/>
        <v/>
      </c>
      <c r="P454" t="str">
        <f t="shared" ref="P454:P517" si="103">IF(AND($O454&lt;&gt;"",$E454&lt;&gt;""),SUM(E454:E460),"")</f>
        <v/>
      </c>
      <c r="Q454" t="str">
        <f t="shared" ref="Q454:Q517" si="104">IF(AND($O454&lt;&gt;"",$E461&lt;&gt;""),SUM(E461:E467),"")</f>
        <v/>
      </c>
      <c r="R454" t="str">
        <f t="shared" ref="R454:R517" si="105">IF(AND($O454&lt;&gt;"",$E468&lt;&gt;""),SUM(E468:E474),"")</f>
        <v/>
      </c>
      <c r="S454" t="str">
        <f t="shared" ref="S454:S517" si="106">IF(AND($O454&lt;&gt;"",$E475&lt;&gt;""),SUM(E475:E481),"")</f>
        <v/>
      </c>
      <c r="T454" t="str">
        <f t="shared" ref="T454:T517" si="107">IF(AND($O454&lt;&gt;"",$E482&lt;&gt;""),SUM(E482:E484)+SUM(I454:I457),"")</f>
        <v/>
      </c>
      <c r="U454" t="str">
        <f t="shared" ref="U454:U517" si="108">IF(AND($O454&lt;&gt;"",$I458&lt;&gt;""),SUM(I458:I464),"")</f>
        <v/>
      </c>
      <c r="V454" t="str">
        <f t="shared" ref="V454:V517" si="109">IF(AND($O454&lt;&gt;"",$I465&lt;&gt;""),SUM(I465:I471),"")</f>
        <v/>
      </c>
      <c r="W454" t="str">
        <f t="shared" ref="W454:W517" si="110">IF(AND($O454&lt;&gt;"",$I472&lt;&gt;""),SUM(I472:I478),"")</f>
        <v/>
      </c>
      <c r="X454" t="str">
        <f t="shared" ref="X454:X517" si="111">IF(AND($O454&lt;&gt;"",$I479&lt;&gt;""),SUM(I479:I484)+M454,"")</f>
        <v/>
      </c>
    </row>
    <row r="455" spans="1:24" x14ac:dyDescent="0.35">
      <c r="A455">
        <v>2012</v>
      </c>
      <c r="B455" s="14">
        <v>41104</v>
      </c>
      <c r="C455">
        <v>10.3</v>
      </c>
      <c r="D455">
        <v>0</v>
      </c>
      <c r="E455">
        <v>-5.9888999999999974</v>
      </c>
      <c r="F455" s="14">
        <v>41135</v>
      </c>
      <c r="G455">
        <v>5.57</v>
      </c>
      <c r="H455">
        <v>0</v>
      </c>
      <c r="I455">
        <v>-10.00591</v>
      </c>
      <c r="J455" s="14">
        <v>41166</v>
      </c>
      <c r="K455">
        <v>10.8</v>
      </c>
      <c r="L455">
        <v>0</v>
      </c>
      <c r="M455">
        <v>2.6896000000000022</v>
      </c>
      <c r="O455" t="str">
        <f t="shared" si="102"/>
        <v/>
      </c>
      <c r="P455" t="str">
        <f t="shared" si="103"/>
        <v/>
      </c>
      <c r="Q455" t="str">
        <f t="shared" si="104"/>
        <v/>
      </c>
      <c r="R455" t="str">
        <f t="shared" si="105"/>
        <v/>
      </c>
      <c r="S455" t="str">
        <f t="shared" si="106"/>
        <v/>
      </c>
      <c r="T455" t="str">
        <f t="shared" si="107"/>
        <v/>
      </c>
      <c r="U455" t="str">
        <f t="shared" si="108"/>
        <v/>
      </c>
      <c r="V455" t="str">
        <f t="shared" si="109"/>
        <v/>
      </c>
      <c r="W455" t="str">
        <f t="shared" si="110"/>
        <v/>
      </c>
      <c r="X455" t="str">
        <f t="shared" si="111"/>
        <v/>
      </c>
    </row>
    <row r="456" spans="1:24" x14ac:dyDescent="0.35">
      <c r="A456">
        <v>2012</v>
      </c>
      <c r="B456" s="14">
        <v>41105</v>
      </c>
      <c r="C456">
        <v>9.9600000000000009</v>
      </c>
      <c r="D456">
        <v>0.02</v>
      </c>
      <c r="E456">
        <v>-3.6944799999999982</v>
      </c>
      <c r="F456" s="14">
        <v>41136</v>
      </c>
      <c r="G456">
        <v>4.99</v>
      </c>
      <c r="H456">
        <v>0</v>
      </c>
      <c r="I456">
        <v>-10.839370000000001</v>
      </c>
      <c r="J456" s="14">
        <v>41167</v>
      </c>
      <c r="K456">
        <v>9.39</v>
      </c>
      <c r="L456">
        <v>0</v>
      </c>
      <c r="M456">
        <v>0.66343000000000174</v>
      </c>
      <c r="O456" t="str">
        <f t="shared" si="102"/>
        <v/>
      </c>
      <c r="P456" t="str">
        <f t="shared" si="103"/>
        <v/>
      </c>
      <c r="Q456" t="str">
        <f t="shared" si="104"/>
        <v/>
      </c>
      <c r="R456" t="str">
        <f t="shared" si="105"/>
        <v/>
      </c>
      <c r="S456" t="str">
        <f t="shared" si="106"/>
        <v/>
      </c>
      <c r="T456" t="str">
        <f t="shared" si="107"/>
        <v/>
      </c>
      <c r="U456" t="str">
        <f t="shared" si="108"/>
        <v/>
      </c>
      <c r="V456" t="str">
        <f t="shared" si="109"/>
        <v/>
      </c>
      <c r="W456" t="str">
        <f t="shared" si="110"/>
        <v/>
      </c>
      <c r="X456" t="str">
        <f t="shared" si="111"/>
        <v/>
      </c>
    </row>
    <row r="457" spans="1:24" x14ac:dyDescent="0.35">
      <c r="A457">
        <v>2012</v>
      </c>
      <c r="B457" s="14">
        <v>41106</v>
      </c>
      <c r="C457">
        <v>9.56</v>
      </c>
      <c r="D457">
        <v>0</v>
      </c>
      <c r="E457">
        <v>-7.0522799999999979</v>
      </c>
      <c r="F457" s="14">
        <v>41137</v>
      </c>
      <c r="G457">
        <v>10.9</v>
      </c>
      <c r="H457">
        <v>2.61</v>
      </c>
      <c r="I457">
        <v>360.83480000000003</v>
      </c>
      <c r="J457" s="14">
        <v>41168</v>
      </c>
      <c r="K457">
        <v>8.0500000000000007</v>
      </c>
      <c r="L457">
        <v>0</v>
      </c>
      <c r="M457">
        <v>-1.2621499999999983</v>
      </c>
      <c r="O457" t="str">
        <f t="shared" ref="O457:O520" si="112">IF(A457&lt;&gt;A456,A457,"")</f>
        <v/>
      </c>
      <c r="P457" t="str">
        <f t="shared" si="103"/>
        <v/>
      </c>
      <c r="Q457" t="str">
        <f t="shared" si="104"/>
        <v/>
      </c>
      <c r="R457" t="str">
        <f t="shared" si="105"/>
        <v/>
      </c>
      <c r="S457" t="str">
        <f t="shared" si="106"/>
        <v/>
      </c>
      <c r="T457" t="str">
        <f t="shared" si="107"/>
        <v/>
      </c>
      <c r="U457" t="str">
        <f t="shared" si="108"/>
        <v/>
      </c>
      <c r="V457" t="str">
        <f t="shared" si="109"/>
        <v/>
      </c>
      <c r="W457" t="str">
        <f t="shared" si="110"/>
        <v/>
      </c>
      <c r="X457" t="str">
        <f t="shared" si="111"/>
        <v/>
      </c>
    </row>
    <row r="458" spans="1:24" x14ac:dyDescent="0.35">
      <c r="A458">
        <v>2012</v>
      </c>
      <c r="B458" s="14">
        <v>41107</v>
      </c>
      <c r="C458">
        <v>9.65</v>
      </c>
      <c r="D458">
        <v>0.11</v>
      </c>
      <c r="E458">
        <v>8.3835500000000032</v>
      </c>
      <c r="F458" s="14">
        <v>41138</v>
      </c>
      <c r="G458">
        <v>17.2</v>
      </c>
      <c r="H458">
        <v>0.45</v>
      </c>
      <c r="I458">
        <v>69.323899999999995</v>
      </c>
      <c r="J458" s="14">
        <v>41169</v>
      </c>
      <c r="K458">
        <v>6.81</v>
      </c>
      <c r="L458">
        <v>0</v>
      </c>
      <c r="M458">
        <v>-3.0440300000000011</v>
      </c>
      <c r="O458" t="str">
        <f t="shared" si="112"/>
        <v/>
      </c>
      <c r="P458" t="str">
        <f t="shared" si="103"/>
        <v/>
      </c>
      <c r="Q458" t="str">
        <f t="shared" si="104"/>
        <v/>
      </c>
      <c r="R458" t="str">
        <f t="shared" si="105"/>
        <v/>
      </c>
      <c r="S458" t="str">
        <f t="shared" si="106"/>
        <v/>
      </c>
      <c r="T458" t="str">
        <f t="shared" si="107"/>
        <v/>
      </c>
      <c r="U458" t="str">
        <f t="shared" si="108"/>
        <v/>
      </c>
      <c r="V458" t="str">
        <f t="shared" si="109"/>
        <v/>
      </c>
      <c r="W458" t="str">
        <f t="shared" si="110"/>
        <v/>
      </c>
      <c r="X458" t="str">
        <f t="shared" si="111"/>
        <v/>
      </c>
    </row>
    <row r="459" spans="1:24" x14ac:dyDescent="0.35">
      <c r="A459">
        <v>2012</v>
      </c>
      <c r="B459" s="14">
        <v>41108</v>
      </c>
      <c r="C459">
        <v>9.94</v>
      </c>
      <c r="D459">
        <v>0.6</v>
      </c>
      <c r="E459">
        <v>76.983779999999996</v>
      </c>
      <c r="F459" s="14">
        <v>41139</v>
      </c>
      <c r="G459">
        <v>14.5</v>
      </c>
      <c r="H459">
        <v>0.01</v>
      </c>
      <c r="I459">
        <v>4.2179999999999991</v>
      </c>
      <c r="J459" s="14">
        <v>41170</v>
      </c>
      <c r="K459">
        <v>5.51</v>
      </c>
      <c r="L459">
        <v>0</v>
      </c>
      <c r="M459">
        <v>-4.9121300000000003</v>
      </c>
      <c r="O459" t="str">
        <f t="shared" si="112"/>
        <v/>
      </c>
      <c r="P459" t="str">
        <f t="shared" si="103"/>
        <v/>
      </c>
      <c r="Q459" t="str">
        <f t="shared" si="104"/>
        <v/>
      </c>
      <c r="R459" t="str">
        <f t="shared" si="105"/>
        <v/>
      </c>
      <c r="S459" t="str">
        <f t="shared" si="106"/>
        <v/>
      </c>
      <c r="T459" t="str">
        <f t="shared" si="107"/>
        <v/>
      </c>
      <c r="U459" t="str">
        <f t="shared" si="108"/>
        <v/>
      </c>
      <c r="V459" t="str">
        <f t="shared" si="109"/>
        <v/>
      </c>
      <c r="W459" t="str">
        <f t="shared" si="110"/>
        <v/>
      </c>
      <c r="X459" t="str">
        <f t="shared" si="111"/>
        <v/>
      </c>
    </row>
    <row r="460" spans="1:24" x14ac:dyDescent="0.35">
      <c r="A460">
        <v>2012</v>
      </c>
      <c r="B460" s="14">
        <v>41109</v>
      </c>
      <c r="C460">
        <v>9.3000000000000007</v>
      </c>
      <c r="D460">
        <v>0</v>
      </c>
      <c r="E460">
        <v>-7.4258999999999968</v>
      </c>
      <c r="F460" s="14">
        <v>41140</v>
      </c>
      <c r="G460">
        <v>14.2</v>
      </c>
      <c r="H460">
        <v>0.13</v>
      </c>
      <c r="I460">
        <v>20.4849</v>
      </c>
      <c r="J460" s="14">
        <v>41171</v>
      </c>
      <c r="K460">
        <v>8.56</v>
      </c>
      <c r="L460">
        <v>0.76</v>
      </c>
      <c r="M460">
        <v>105.22472000000002</v>
      </c>
      <c r="O460" t="str">
        <f t="shared" si="112"/>
        <v/>
      </c>
      <c r="P460" t="str">
        <f t="shared" si="103"/>
        <v/>
      </c>
      <c r="Q460" t="str">
        <f t="shared" si="104"/>
        <v/>
      </c>
      <c r="R460" t="str">
        <f t="shared" si="105"/>
        <v/>
      </c>
      <c r="S460" t="str">
        <f t="shared" si="106"/>
        <v/>
      </c>
      <c r="T460" t="str">
        <f t="shared" si="107"/>
        <v/>
      </c>
      <c r="U460" t="str">
        <f t="shared" si="108"/>
        <v/>
      </c>
      <c r="V460" t="str">
        <f t="shared" si="109"/>
        <v/>
      </c>
      <c r="W460" t="str">
        <f t="shared" si="110"/>
        <v/>
      </c>
      <c r="X460" t="str">
        <f t="shared" si="111"/>
        <v/>
      </c>
    </row>
    <row r="461" spans="1:24" x14ac:dyDescent="0.35">
      <c r="A461">
        <v>2012</v>
      </c>
      <c r="B461" s="14">
        <v>41110</v>
      </c>
      <c r="C461">
        <v>8.58</v>
      </c>
      <c r="D461">
        <v>0</v>
      </c>
      <c r="E461">
        <v>-8.4605399999999982</v>
      </c>
      <c r="F461" s="14">
        <v>41141</v>
      </c>
      <c r="G461">
        <v>12.9</v>
      </c>
      <c r="H461">
        <v>0</v>
      </c>
      <c r="I461">
        <v>0.52730000000000032</v>
      </c>
      <c r="J461" s="14">
        <v>41172</v>
      </c>
      <c r="K461">
        <v>7.62</v>
      </c>
      <c r="L461">
        <v>0</v>
      </c>
      <c r="M461">
        <v>-1.8800600000000003</v>
      </c>
      <c r="O461" t="str">
        <f t="shared" si="112"/>
        <v/>
      </c>
      <c r="P461" t="str">
        <f t="shared" si="103"/>
        <v/>
      </c>
      <c r="Q461" t="str">
        <f t="shared" si="104"/>
        <v/>
      </c>
      <c r="R461" t="str">
        <f t="shared" si="105"/>
        <v/>
      </c>
      <c r="S461" t="str">
        <f t="shared" si="106"/>
        <v/>
      </c>
      <c r="T461" t="str">
        <f t="shared" si="107"/>
        <v/>
      </c>
      <c r="U461" t="str">
        <f t="shared" si="108"/>
        <v/>
      </c>
      <c r="V461" t="str">
        <f t="shared" si="109"/>
        <v/>
      </c>
      <c r="W461" t="str">
        <f t="shared" si="110"/>
        <v/>
      </c>
      <c r="X461" t="str">
        <f t="shared" si="111"/>
        <v/>
      </c>
    </row>
    <row r="462" spans="1:24" x14ac:dyDescent="0.35">
      <c r="A462">
        <v>2012</v>
      </c>
      <c r="B462" s="14">
        <v>41111</v>
      </c>
      <c r="C462">
        <v>8.23</v>
      </c>
      <c r="D462">
        <v>0</v>
      </c>
      <c r="E462">
        <v>-8.9634899999999984</v>
      </c>
      <c r="F462" s="14">
        <v>41142</v>
      </c>
      <c r="G462">
        <v>11</v>
      </c>
      <c r="H462">
        <v>0</v>
      </c>
      <c r="I462">
        <v>-2.2030000000000012</v>
      </c>
      <c r="J462" s="14">
        <v>41173</v>
      </c>
      <c r="K462">
        <v>5.99</v>
      </c>
      <c r="L462">
        <v>0</v>
      </c>
      <c r="M462">
        <v>-4.2223699999999997</v>
      </c>
      <c r="O462" t="str">
        <f t="shared" si="112"/>
        <v/>
      </c>
      <c r="P462" t="str">
        <f t="shared" si="103"/>
        <v/>
      </c>
      <c r="Q462" t="str">
        <f t="shared" si="104"/>
        <v/>
      </c>
      <c r="R462" t="str">
        <f t="shared" si="105"/>
        <v/>
      </c>
      <c r="S462" t="str">
        <f t="shared" si="106"/>
        <v/>
      </c>
      <c r="T462" t="str">
        <f t="shared" si="107"/>
        <v/>
      </c>
      <c r="U462" t="str">
        <f t="shared" si="108"/>
        <v/>
      </c>
      <c r="V462" t="str">
        <f t="shared" si="109"/>
        <v/>
      </c>
      <c r="W462" t="str">
        <f t="shared" si="110"/>
        <v/>
      </c>
      <c r="X462" t="str">
        <f t="shared" si="111"/>
        <v/>
      </c>
    </row>
    <row r="463" spans="1:24" x14ac:dyDescent="0.35">
      <c r="A463">
        <v>2012</v>
      </c>
      <c r="B463" s="14">
        <v>41112</v>
      </c>
      <c r="C463">
        <v>7.87</v>
      </c>
      <c r="D463">
        <v>0</v>
      </c>
      <c r="E463">
        <v>-9.4808099999999982</v>
      </c>
      <c r="F463" s="14">
        <v>41143</v>
      </c>
      <c r="G463">
        <v>9.1999999999999993</v>
      </c>
      <c r="H463">
        <v>0</v>
      </c>
      <c r="I463">
        <v>-4.7896000000000019</v>
      </c>
      <c r="J463" s="14">
        <v>41174</v>
      </c>
      <c r="K463">
        <v>5.98</v>
      </c>
      <c r="L463">
        <v>0.06</v>
      </c>
      <c r="M463">
        <v>4.1122600000000009</v>
      </c>
      <c r="O463" t="str">
        <f t="shared" si="112"/>
        <v/>
      </c>
      <c r="P463" t="str">
        <f t="shared" si="103"/>
        <v/>
      </c>
      <c r="Q463" t="str">
        <f t="shared" si="104"/>
        <v/>
      </c>
      <c r="R463" t="str">
        <f t="shared" si="105"/>
        <v/>
      </c>
      <c r="S463" t="str">
        <f t="shared" si="106"/>
        <v/>
      </c>
      <c r="T463" t="str">
        <f t="shared" si="107"/>
        <v/>
      </c>
      <c r="U463" t="str">
        <f t="shared" si="108"/>
        <v/>
      </c>
      <c r="V463" t="str">
        <f t="shared" si="109"/>
        <v/>
      </c>
      <c r="W463" t="str">
        <f t="shared" si="110"/>
        <v/>
      </c>
      <c r="X463" t="str">
        <f t="shared" si="111"/>
        <v/>
      </c>
    </row>
    <row r="464" spans="1:24" x14ac:dyDescent="0.35">
      <c r="A464">
        <v>2012</v>
      </c>
      <c r="B464" s="14">
        <v>41113</v>
      </c>
      <c r="C464">
        <v>7.75</v>
      </c>
      <c r="D464">
        <v>0</v>
      </c>
      <c r="E464">
        <v>-9.6532499999999981</v>
      </c>
      <c r="F464" s="14">
        <v>41144</v>
      </c>
      <c r="G464">
        <v>7.72</v>
      </c>
      <c r="H464">
        <v>0</v>
      </c>
      <c r="I464">
        <v>-6.916360000000001</v>
      </c>
      <c r="J464" s="14">
        <v>41175</v>
      </c>
      <c r="K464">
        <v>6.15</v>
      </c>
      <c r="L464">
        <v>0.04</v>
      </c>
      <c r="M464">
        <v>1.57355</v>
      </c>
      <c r="O464" t="str">
        <f t="shared" si="112"/>
        <v/>
      </c>
      <c r="P464" t="str">
        <f t="shared" si="103"/>
        <v/>
      </c>
      <c r="Q464" t="str">
        <f t="shared" si="104"/>
        <v/>
      </c>
      <c r="R464" t="str">
        <f t="shared" si="105"/>
        <v/>
      </c>
      <c r="S464" t="str">
        <f t="shared" si="106"/>
        <v/>
      </c>
      <c r="T464" t="str">
        <f t="shared" si="107"/>
        <v/>
      </c>
      <c r="U464" t="str">
        <f t="shared" si="108"/>
        <v/>
      </c>
      <c r="V464" t="str">
        <f t="shared" si="109"/>
        <v/>
      </c>
      <c r="W464" t="str">
        <f t="shared" si="110"/>
        <v/>
      </c>
      <c r="X464" t="str">
        <f t="shared" si="111"/>
        <v/>
      </c>
    </row>
    <row r="465" spans="1:24" x14ac:dyDescent="0.35">
      <c r="A465">
        <v>2012</v>
      </c>
      <c r="B465" s="14">
        <v>41114</v>
      </c>
      <c r="C465">
        <v>12.3</v>
      </c>
      <c r="D465">
        <v>0.43</v>
      </c>
      <c r="E465">
        <v>56.7196</v>
      </c>
      <c r="F465" s="14">
        <v>41145</v>
      </c>
      <c r="G465">
        <v>7.09</v>
      </c>
      <c r="H465">
        <v>0.01</v>
      </c>
      <c r="I465">
        <v>-6.4301700000000013</v>
      </c>
      <c r="J465" s="14">
        <v>41176</v>
      </c>
      <c r="K465">
        <v>5.95</v>
      </c>
      <c r="L465">
        <v>0</v>
      </c>
      <c r="M465">
        <v>-4.2798499999999997</v>
      </c>
      <c r="O465" t="str">
        <f t="shared" si="112"/>
        <v/>
      </c>
      <c r="P465" t="str">
        <f t="shared" si="103"/>
        <v/>
      </c>
      <c r="Q465" t="str">
        <f t="shared" si="104"/>
        <v/>
      </c>
      <c r="R465" t="str">
        <f t="shared" si="105"/>
        <v/>
      </c>
      <c r="S465" t="str">
        <f t="shared" si="106"/>
        <v/>
      </c>
      <c r="T465" t="str">
        <f t="shared" si="107"/>
        <v/>
      </c>
      <c r="U465" t="str">
        <f t="shared" si="108"/>
        <v/>
      </c>
      <c r="V465" t="str">
        <f t="shared" si="109"/>
        <v/>
      </c>
      <c r="W465" t="str">
        <f t="shared" si="110"/>
        <v/>
      </c>
      <c r="X465" t="str">
        <f t="shared" si="111"/>
        <v/>
      </c>
    </row>
    <row r="466" spans="1:24" x14ac:dyDescent="0.35">
      <c r="A466">
        <v>2012</v>
      </c>
      <c r="B466" s="14">
        <v>41115</v>
      </c>
      <c r="C466">
        <v>11.7</v>
      </c>
      <c r="D466">
        <v>0.05</v>
      </c>
      <c r="E466">
        <v>2.9803999999999995</v>
      </c>
      <c r="F466" s="14">
        <v>41146</v>
      </c>
      <c r="G466">
        <v>6.26</v>
      </c>
      <c r="H466">
        <v>0</v>
      </c>
      <c r="I466">
        <v>-9.0143800000000009</v>
      </c>
      <c r="J466" s="14">
        <v>41177</v>
      </c>
      <c r="K466">
        <v>5.6</v>
      </c>
      <c r="L466">
        <v>0</v>
      </c>
      <c r="M466">
        <v>-4.7827999999999999</v>
      </c>
      <c r="O466" t="str">
        <f t="shared" si="112"/>
        <v/>
      </c>
      <c r="P466" t="str">
        <f t="shared" si="103"/>
        <v/>
      </c>
      <c r="Q466" t="str">
        <f t="shared" si="104"/>
        <v/>
      </c>
      <c r="R466" t="str">
        <f t="shared" si="105"/>
        <v/>
      </c>
      <c r="S466" t="str">
        <f t="shared" si="106"/>
        <v/>
      </c>
      <c r="T466" t="str">
        <f t="shared" si="107"/>
        <v/>
      </c>
      <c r="U466" t="str">
        <f t="shared" si="108"/>
        <v/>
      </c>
      <c r="V466" t="str">
        <f t="shared" si="109"/>
        <v/>
      </c>
      <c r="W466" t="str">
        <f t="shared" si="110"/>
        <v/>
      </c>
      <c r="X466" t="str">
        <f t="shared" si="111"/>
        <v/>
      </c>
    </row>
    <row r="467" spans="1:24" x14ac:dyDescent="0.35">
      <c r="A467">
        <v>2012</v>
      </c>
      <c r="B467" s="14">
        <v>41116</v>
      </c>
      <c r="C467">
        <v>9.9700000000000006</v>
      </c>
      <c r="D467">
        <v>0</v>
      </c>
      <c r="E467">
        <v>-6.4631099999999968</v>
      </c>
      <c r="F467" s="14">
        <v>41147</v>
      </c>
      <c r="G467">
        <v>5.58</v>
      </c>
      <c r="H467">
        <v>0</v>
      </c>
      <c r="I467">
        <v>-9.9915400000000005</v>
      </c>
      <c r="J467" s="14">
        <v>41178</v>
      </c>
      <c r="K467">
        <v>5.59</v>
      </c>
      <c r="L467">
        <v>7.0000000000000007E-2</v>
      </c>
      <c r="M467">
        <v>4.9433300000000013</v>
      </c>
      <c r="O467" t="str">
        <f t="shared" si="112"/>
        <v/>
      </c>
      <c r="P467" t="str">
        <f t="shared" si="103"/>
        <v/>
      </c>
      <c r="Q467" t="str">
        <f t="shared" si="104"/>
        <v/>
      </c>
      <c r="R467" t="str">
        <f t="shared" si="105"/>
        <v/>
      </c>
      <c r="S467" t="str">
        <f t="shared" si="106"/>
        <v/>
      </c>
      <c r="T467" t="str">
        <f t="shared" si="107"/>
        <v/>
      </c>
      <c r="U467" t="str">
        <f t="shared" si="108"/>
        <v/>
      </c>
      <c r="V467" t="str">
        <f t="shared" si="109"/>
        <v/>
      </c>
      <c r="W467" t="str">
        <f t="shared" si="110"/>
        <v/>
      </c>
      <c r="X467" t="str">
        <f t="shared" si="111"/>
        <v/>
      </c>
    </row>
    <row r="468" spans="1:24" x14ac:dyDescent="0.35">
      <c r="A468">
        <v>2012</v>
      </c>
      <c r="B468" s="14">
        <v>41117</v>
      </c>
      <c r="C468">
        <v>8.8800000000000008</v>
      </c>
      <c r="D468">
        <v>0.06</v>
      </c>
      <c r="E468">
        <v>0.31956000000000273</v>
      </c>
      <c r="F468" s="14">
        <v>41148</v>
      </c>
      <c r="G468">
        <v>5.09</v>
      </c>
      <c r="H468">
        <v>0</v>
      </c>
      <c r="I468">
        <v>-10.695670000000002</v>
      </c>
      <c r="J468" s="14">
        <v>41179</v>
      </c>
      <c r="K468">
        <v>5.36</v>
      </c>
      <c r="L468">
        <v>0.01</v>
      </c>
      <c r="M468">
        <v>-3.7361799999999992</v>
      </c>
      <c r="O468" t="str">
        <f t="shared" si="112"/>
        <v/>
      </c>
      <c r="P468" t="str">
        <f t="shared" si="103"/>
        <v/>
      </c>
      <c r="Q468" t="str">
        <f t="shared" si="104"/>
        <v/>
      </c>
      <c r="R468" t="str">
        <f t="shared" si="105"/>
        <v/>
      </c>
      <c r="S468" t="str">
        <f t="shared" si="106"/>
        <v/>
      </c>
      <c r="T468" t="str">
        <f t="shared" si="107"/>
        <v/>
      </c>
      <c r="U468" t="str">
        <f t="shared" si="108"/>
        <v/>
      </c>
      <c r="V468" t="str">
        <f t="shared" si="109"/>
        <v/>
      </c>
      <c r="W468" t="str">
        <f t="shared" si="110"/>
        <v/>
      </c>
      <c r="X468" t="str">
        <f t="shared" si="111"/>
        <v/>
      </c>
    </row>
    <row r="469" spans="1:24" x14ac:dyDescent="0.35">
      <c r="A469">
        <v>2012</v>
      </c>
      <c r="B469" s="14">
        <v>41118</v>
      </c>
      <c r="C469">
        <v>9.27</v>
      </c>
      <c r="D469">
        <v>0</v>
      </c>
      <c r="E469">
        <v>-7.469009999999999</v>
      </c>
      <c r="F469" s="14">
        <v>41149</v>
      </c>
      <c r="G469">
        <v>5.63</v>
      </c>
      <c r="H469">
        <v>0.11</v>
      </c>
      <c r="I469">
        <v>5.3868100000000005</v>
      </c>
      <c r="J469" s="14">
        <v>41180</v>
      </c>
      <c r="K469">
        <v>4.9400000000000004</v>
      </c>
      <c r="L469">
        <v>0</v>
      </c>
      <c r="M469">
        <v>-5.7312199999999995</v>
      </c>
      <c r="O469" t="str">
        <f t="shared" si="112"/>
        <v/>
      </c>
      <c r="P469" t="str">
        <f t="shared" si="103"/>
        <v/>
      </c>
      <c r="Q469" t="str">
        <f t="shared" si="104"/>
        <v/>
      </c>
      <c r="R469" t="str">
        <f t="shared" si="105"/>
        <v/>
      </c>
      <c r="S469" t="str">
        <f t="shared" si="106"/>
        <v/>
      </c>
      <c r="T469" t="str">
        <f t="shared" si="107"/>
        <v/>
      </c>
      <c r="U469" t="str">
        <f t="shared" si="108"/>
        <v/>
      </c>
      <c r="V469" t="str">
        <f t="shared" si="109"/>
        <v/>
      </c>
      <c r="W469" t="str">
        <f t="shared" si="110"/>
        <v/>
      </c>
      <c r="X469" t="str">
        <f t="shared" si="111"/>
        <v/>
      </c>
    </row>
    <row r="470" spans="1:24" x14ac:dyDescent="0.35">
      <c r="A470">
        <v>2012</v>
      </c>
      <c r="B470" s="14">
        <v>41119</v>
      </c>
      <c r="C470">
        <v>12</v>
      </c>
      <c r="D470">
        <v>0.02</v>
      </c>
      <c r="E470">
        <v>-0.76299999999999946</v>
      </c>
      <c r="F470" s="14">
        <v>41150</v>
      </c>
      <c r="G470">
        <v>5.85</v>
      </c>
      <c r="H470">
        <v>0</v>
      </c>
      <c r="I470">
        <v>-9.603550000000002</v>
      </c>
      <c r="J470" s="14">
        <v>41181</v>
      </c>
      <c r="K470">
        <v>13.1</v>
      </c>
      <c r="L470">
        <v>0.37</v>
      </c>
      <c r="M470">
        <v>57.480200000000004</v>
      </c>
      <c r="O470" t="str">
        <f t="shared" si="112"/>
        <v/>
      </c>
      <c r="P470" t="str">
        <f t="shared" si="103"/>
        <v/>
      </c>
      <c r="Q470" t="str">
        <f t="shared" si="104"/>
        <v/>
      </c>
      <c r="R470" t="str">
        <f t="shared" si="105"/>
        <v/>
      </c>
      <c r="S470" t="str">
        <f t="shared" si="106"/>
        <v/>
      </c>
      <c r="T470" t="str">
        <f t="shared" si="107"/>
        <v/>
      </c>
      <c r="U470" t="str">
        <f t="shared" si="108"/>
        <v/>
      </c>
      <c r="V470" t="str">
        <f t="shared" si="109"/>
        <v/>
      </c>
      <c r="W470" t="str">
        <f t="shared" si="110"/>
        <v/>
      </c>
      <c r="X470" t="str">
        <f t="shared" si="111"/>
        <v/>
      </c>
    </row>
    <row r="471" spans="1:24" x14ac:dyDescent="0.35">
      <c r="A471">
        <v>2012</v>
      </c>
      <c r="B471" s="14">
        <v>41120</v>
      </c>
      <c r="C471">
        <v>12</v>
      </c>
      <c r="D471">
        <v>0.11</v>
      </c>
      <c r="E471">
        <v>11.760500000000002</v>
      </c>
      <c r="F471" s="14">
        <v>41151</v>
      </c>
      <c r="G471">
        <v>5.49</v>
      </c>
      <c r="H471">
        <v>0</v>
      </c>
      <c r="I471">
        <v>-10.12087</v>
      </c>
      <c r="J471" s="14">
        <v>41182</v>
      </c>
      <c r="K471">
        <v>41.4</v>
      </c>
      <c r="L471">
        <v>2.84</v>
      </c>
      <c r="M471">
        <v>441.84780000000001</v>
      </c>
      <c r="O471" t="str">
        <f t="shared" si="112"/>
        <v/>
      </c>
      <c r="P471" t="str">
        <f t="shared" si="103"/>
        <v/>
      </c>
      <c r="Q471" t="str">
        <f t="shared" si="104"/>
        <v/>
      </c>
      <c r="R471" t="str">
        <f t="shared" si="105"/>
        <v/>
      </c>
      <c r="S471" t="str">
        <f t="shared" si="106"/>
        <v/>
      </c>
      <c r="T471" t="str">
        <f t="shared" si="107"/>
        <v/>
      </c>
      <c r="U471" t="str">
        <f t="shared" si="108"/>
        <v/>
      </c>
      <c r="V471" t="str">
        <f t="shared" si="109"/>
        <v/>
      </c>
      <c r="W471" t="str">
        <f t="shared" si="110"/>
        <v/>
      </c>
      <c r="X471" t="str">
        <f t="shared" si="111"/>
        <v/>
      </c>
    </row>
    <row r="472" spans="1:24" x14ac:dyDescent="0.35">
      <c r="A472">
        <v>2012</v>
      </c>
      <c r="B472" s="14">
        <v>41121</v>
      </c>
      <c r="C472">
        <v>9.4</v>
      </c>
      <c r="D472">
        <v>0</v>
      </c>
      <c r="E472">
        <v>-7.2821999999999978</v>
      </c>
      <c r="F472" s="14">
        <v>41152</v>
      </c>
      <c r="G472">
        <v>5.59</v>
      </c>
      <c r="H472">
        <v>0</v>
      </c>
      <c r="I472">
        <v>-9.977170000000001</v>
      </c>
      <c r="M472" t="s">
        <v>87</v>
      </c>
      <c r="O472" t="str">
        <f t="shared" si="112"/>
        <v/>
      </c>
      <c r="P472" t="str">
        <f t="shared" si="103"/>
        <v/>
      </c>
      <c r="Q472" t="str">
        <f t="shared" si="104"/>
        <v/>
      </c>
      <c r="R472" t="str">
        <f t="shared" si="105"/>
        <v/>
      </c>
      <c r="S472" t="str">
        <f t="shared" si="106"/>
        <v/>
      </c>
      <c r="T472" t="str">
        <f t="shared" si="107"/>
        <v/>
      </c>
      <c r="U472" t="str">
        <f t="shared" si="108"/>
        <v/>
      </c>
      <c r="V472" t="str">
        <f t="shared" si="109"/>
        <v/>
      </c>
      <c r="W472" t="str">
        <f t="shared" si="110"/>
        <v/>
      </c>
      <c r="X472" t="str">
        <f t="shared" si="111"/>
        <v/>
      </c>
    </row>
    <row r="473" spans="1:24" x14ac:dyDescent="0.35">
      <c r="A473">
        <v>2013</v>
      </c>
      <c r="B473" s="14">
        <v>41456</v>
      </c>
      <c r="C473">
        <v>61.5</v>
      </c>
      <c r="D473">
        <v>0</v>
      </c>
      <c r="E473">
        <v>67.585499999999996</v>
      </c>
      <c r="F473" s="14">
        <v>41487</v>
      </c>
      <c r="G473">
        <v>70.8</v>
      </c>
      <c r="H473">
        <v>0</v>
      </c>
      <c r="I473">
        <v>83.729599999999991</v>
      </c>
      <c r="J473" s="14">
        <v>41518</v>
      </c>
      <c r="K473">
        <v>64.5</v>
      </c>
      <c r="L473">
        <v>0.28000000000000003</v>
      </c>
      <c r="M473">
        <v>118.81850000000001</v>
      </c>
      <c r="O473">
        <f t="shared" si="112"/>
        <v>2013</v>
      </c>
      <c r="P473">
        <f t="shared" si="103"/>
        <v>480.83210000000003</v>
      </c>
      <c r="Q473">
        <f t="shared" si="104"/>
        <v>218.56290000000001</v>
      </c>
      <c r="R473">
        <f t="shared" si="105"/>
        <v>169.32650000000001</v>
      </c>
      <c r="S473">
        <f t="shared" si="106"/>
        <v>1993.4964000000002</v>
      </c>
      <c r="T473">
        <f t="shared" si="107"/>
        <v>998.32010000000014</v>
      </c>
      <c r="U473">
        <f t="shared" si="108"/>
        <v>1514.6382000000001</v>
      </c>
      <c r="V473">
        <f t="shared" si="109"/>
        <v>693.75059999999996</v>
      </c>
      <c r="W473">
        <f t="shared" si="110"/>
        <v>198.26089999999999</v>
      </c>
      <c r="X473">
        <f t="shared" si="111"/>
        <v>348.14510000000001</v>
      </c>
    </row>
    <row r="474" spans="1:24" x14ac:dyDescent="0.35">
      <c r="A474">
        <v>2013</v>
      </c>
      <c r="B474" s="14">
        <v>41457</v>
      </c>
      <c r="C474">
        <v>77.8</v>
      </c>
      <c r="D474">
        <v>0.28999999999999998</v>
      </c>
      <c r="E474">
        <v>131.3621</v>
      </c>
      <c r="F474" s="14">
        <v>41488</v>
      </c>
      <c r="G474">
        <v>70.400000000000006</v>
      </c>
      <c r="H474">
        <v>0.44</v>
      </c>
      <c r="I474">
        <v>144.38080000000002</v>
      </c>
      <c r="J474" s="14">
        <v>41519</v>
      </c>
      <c r="K474">
        <v>116</v>
      </c>
      <c r="L474">
        <v>0.81</v>
      </c>
      <c r="M474">
        <v>266.57350000000002</v>
      </c>
      <c r="O474" t="str">
        <f t="shared" si="112"/>
        <v/>
      </c>
      <c r="P474" t="str">
        <f t="shared" si="103"/>
        <v/>
      </c>
      <c r="Q474" t="str">
        <f t="shared" si="104"/>
        <v/>
      </c>
      <c r="R474" t="str">
        <f t="shared" si="105"/>
        <v/>
      </c>
      <c r="S474" t="str">
        <f t="shared" si="106"/>
        <v/>
      </c>
      <c r="T474" t="str">
        <f t="shared" si="107"/>
        <v/>
      </c>
      <c r="U474" t="str">
        <f t="shared" si="108"/>
        <v/>
      </c>
      <c r="V474" t="str">
        <f t="shared" si="109"/>
        <v/>
      </c>
      <c r="W474" t="str">
        <f t="shared" si="110"/>
        <v/>
      </c>
      <c r="X474" t="str">
        <f t="shared" si="111"/>
        <v/>
      </c>
    </row>
    <row r="475" spans="1:24" x14ac:dyDescent="0.35">
      <c r="A475">
        <v>2013</v>
      </c>
      <c r="B475" s="14">
        <v>41458</v>
      </c>
      <c r="C475">
        <v>74</v>
      </c>
      <c r="D475">
        <v>0</v>
      </c>
      <c r="E475">
        <v>85.548000000000002</v>
      </c>
      <c r="F475" s="14">
        <v>41489</v>
      </c>
      <c r="G475">
        <v>71.7</v>
      </c>
      <c r="H475">
        <v>0.02</v>
      </c>
      <c r="I475">
        <v>87.805900000000008</v>
      </c>
      <c r="J475" s="14">
        <v>41520</v>
      </c>
      <c r="K475">
        <v>359</v>
      </c>
      <c r="L475">
        <v>2.36</v>
      </c>
      <c r="M475">
        <v>831.447</v>
      </c>
      <c r="O475" t="str">
        <f t="shared" si="112"/>
        <v/>
      </c>
      <c r="P475" t="str">
        <f t="shared" si="103"/>
        <v/>
      </c>
      <c r="Q475" t="str">
        <f t="shared" si="104"/>
        <v/>
      </c>
      <c r="R475" t="str">
        <f t="shared" si="105"/>
        <v/>
      </c>
      <c r="S475" t="str">
        <f t="shared" si="106"/>
        <v/>
      </c>
      <c r="T475" t="str">
        <f t="shared" si="107"/>
        <v/>
      </c>
      <c r="U475" t="str">
        <f t="shared" si="108"/>
        <v/>
      </c>
      <c r="V475" t="str">
        <f t="shared" si="109"/>
        <v/>
      </c>
      <c r="W475" t="str">
        <f t="shared" si="110"/>
        <v/>
      </c>
      <c r="X475" t="str">
        <f t="shared" si="111"/>
        <v/>
      </c>
    </row>
    <row r="476" spans="1:24" x14ac:dyDescent="0.35">
      <c r="A476">
        <v>2013</v>
      </c>
      <c r="B476" s="14">
        <v>41459</v>
      </c>
      <c r="C476">
        <v>62.5</v>
      </c>
      <c r="D476">
        <v>0</v>
      </c>
      <c r="E476">
        <v>69.022500000000008</v>
      </c>
      <c r="F476" s="14">
        <v>41490</v>
      </c>
      <c r="G476">
        <v>63.9</v>
      </c>
      <c r="H476">
        <v>0.47</v>
      </c>
      <c r="I476">
        <v>139.2148</v>
      </c>
      <c r="J476" s="14">
        <v>41521</v>
      </c>
      <c r="K476">
        <v>501</v>
      </c>
      <c r="L476">
        <v>0.05</v>
      </c>
      <c r="M476">
        <v>714.06449999999995</v>
      </c>
      <c r="O476" t="str">
        <f t="shared" si="112"/>
        <v/>
      </c>
      <c r="P476" t="str">
        <f t="shared" si="103"/>
        <v/>
      </c>
      <c r="Q476" t="str">
        <f t="shared" si="104"/>
        <v/>
      </c>
      <c r="R476" t="str">
        <f t="shared" si="105"/>
        <v/>
      </c>
      <c r="S476" t="str">
        <f t="shared" si="106"/>
        <v/>
      </c>
      <c r="T476" t="str">
        <f t="shared" si="107"/>
        <v/>
      </c>
      <c r="U476" t="str">
        <f t="shared" si="108"/>
        <v/>
      </c>
      <c r="V476" t="str">
        <f t="shared" si="109"/>
        <v/>
      </c>
      <c r="W476" t="str">
        <f t="shared" si="110"/>
        <v/>
      </c>
      <c r="X476" t="str">
        <f t="shared" si="111"/>
        <v/>
      </c>
    </row>
    <row r="477" spans="1:24" x14ac:dyDescent="0.35">
      <c r="A477">
        <v>2013</v>
      </c>
      <c r="B477" s="14">
        <v>41460</v>
      </c>
      <c r="C477">
        <v>51.5</v>
      </c>
      <c r="D477">
        <v>0</v>
      </c>
      <c r="E477">
        <v>53.215499999999999</v>
      </c>
      <c r="F477" s="14">
        <v>41491</v>
      </c>
      <c r="G477">
        <v>60.9</v>
      </c>
      <c r="H477">
        <v>0.18</v>
      </c>
      <c r="I477">
        <v>94.550299999999993</v>
      </c>
      <c r="J477" s="14">
        <v>41522</v>
      </c>
      <c r="K477">
        <v>291</v>
      </c>
      <c r="L477">
        <v>0.44</v>
      </c>
      <c r="M477">
        <v>466.56300000000005</v>
      </c>
      <c r="O477" t="str">
        <f t="shared" si="112"/>
        <v/>
      </c>
      <c r="P477" t="str">
        <f t="shared" si="103"/>
        <v/>
      </c>
      <c r="Q477" t="str">
        <f t="shared" si="104"/>
        <v/>
      </c>
      <c r="R477" t="str">
        <f t="shared" si="105"/>
        <v/>
      </c>
      <c r="S477" t="str">
        <f t="shared" si="106"/>
        <v/>
      </c>
      <c r="T477" t="str">
        <f t="shared" si="107"/>
        <v/>
      </c>
      <c r="U477" t="str">
        <f t="shared" si="108"/>
        <v/>
      </c>
      <c r="V477" t="str">
        <f t="shared" si="109"/>
        <v/>
      </c>
      <c r="W477" t="str">
        <f t="shared" si="110"/>
        <v/>
      </c>
      <c r="X477" t="str">
        <f t="shared" si="111"/>
        <v/>
      </c>
    </row>
    <row r="478" spans="1:24" x14ac:dyDescent="0.35">
      <c r="A478">
        <v>2013</v>
      </c>
      <c r="B478" s="14">
        <v>41461</v>
      </c>
      <c r="C478">
        <v>43.1</v>
      </c>
      <c r="D478">
        <v>0</v>
      </c>
      <c r="E478">
        <v>41.144700000000007</v>
      </c>
      <c r="F478" s="14">
        <v>41492</v>
      </c>
      <c r="G478">
        <v>54.8</v>
      </c>
      <c r="H478">
        <v>0</v>
      </c>
      <c r="I478">
        <v>60.7376</v>
      </c>
      <c r="J478" s="14">
        <v>41523</v>
      </c>
      <c r="K478">
        <v>171</v>
      </c>
      <c r="L478">
        <v>0</v>
      </c>
      <c r="M478">
        <v>232.89699999999999</v>
      </c>
      <c r="O478" t="str">
        <f t="shared" si="112"/>
        <v/>
      </c>
      <c r="P478" t="str">
        <f t="shared" si="103"/>
        <v/>
      </c>
      <c r="Q478" t="str">
        <f t="shared" si="104"/>
        <v/>
      </c>
      <c r="R478" t="str">
        <f t="shared" si="105"/>
        <v/>
      </c>
      <c r="S478" t="str">
        <f t="shared" si="106"/>
        <v/>
      </c>
      <c r="T478" t="str">
        <f t="shared" si="107"/>
        <v/>
      </c>
      <c r="U478" t="str">
        <f t="shared" si="108"/>
        <v/>
      </c>
      <c r="V478" t="str">
        <f t="shared" si="109"/>
        <v/>
      </c>
      <c r="W478" t="str">
        <f t="shared" si="110"/>
        <v/>
      </c>
      <c r="X478" t="str">
        <f t="shared" si="111"/>
        <v/>
      </c>
    </row>
    <row r="479" spans="1:24" x14ac:dyDescent="0.35">
      <c r="A479">
        <v>2013</v>
      </c>
      <c r="B479" s="14">
        <v>41462</v>
      </c>
      <c r="C479">
        <v>37.4</v>
      </c>
      <c r="D479">
        <v>0</v>
      </c>
      <c r="E479">
        <v>32.953800000000001</v>
      </c>
      <c r="F479" s="14">
        <v>41493</v>
      </c>
      <c r="G479">
        <v>48.4</v>
      </c>
      <c r="H479">
        <v>0</v>
      </c>
      <c r="I479">
        <v>51.54079999999999</v>
      </c>
      <c r="J479" s="14">
        <v>41524</v>
      </c>
      <c r="K479">
        <v>116</v>
      </c>
      <c r="L479">
        <v>0</v>
      </c>
      <c r="M479">
        <v>153.86199999999999</v>
      </c>
      <c r="O479" t="str">
        <f t="shared" si="112"/>
        <v/>
      </c>
      <c r="P479" t="str">
        <f t="shared" si="103"/>
        <v/>
      </c>
      <c r="Q479" t="str">
        <f t="shared" si="104"/>
        <v/>
      </c>
      <c r="R479" t="str">
        <f t="shared" si="105"/>
        <v/>
      </c>
      <c r="S479" t="str">
        <f t="shared" si="106"/>
        <v/>
      </c>
      <c r="T479" t="str">
        <f t="shared" si="107"/>
        <v/>
      </c>
      <c r="U479" t="str">
        <f t="shared" si="108"/>
        <v/>
      </c>
      <c r="V479" t="str">
        <f t="shared" si="109"/>
        <v/>
      </c>
      <c r="W479" t="str">
        <f t="shared" si="110"/>
        <v/>
      </c>
      <c r="X479" t="str">
        <f t="shared" si="111"/>
        <v/>
      </c>
    </row>
    <row r="480" spans="1:24" x14ac:dyDescent="0.35">
      <c r="A480">
        <v>2013</v>
      </c>
      <c r="B480" s="14">
        <v>41463</v>
      </c>
      <c r="C480">
        <v>34.200000000000003</v>
      </c>
      <c r="D480">
        <v>0.28999999999999998</v>
      </c>
      <c r="E480">
        <v>68.7089</v>
      </c>
      <c r="F480" s="14">
        <v>41494</v>
      </c>
      <c r="G480">
        <v>44</v>
      </c>
      <c r="H480">
        <v>0.06</v>
      </c>
      <c r="I480">
        <v>53.567000000000007</v>
      </c>
      <c r="J480" s="14">
        <v>41525</v>
      </c>
      <c r="K480">
        <v>95.5</v>
      </c>
      <c r="L480">
        <v>0.4</v>
      </c>
      <c r="M480">
        <v>180.06349999999998</v>
      </c>
      <c r="O480" t="str">
        <f t="shared" si="112"/>
        <v/>
      </c>
      <c r="P480" t="str">
        <f t="shared" si="103"/>
        <v/>
      </c>
      <c r="Q480" t="str">
        <f t="shared" si="104"/>
        <v/>
      </c>
      <c r="R480" t="str">
        <f t="shared" si="105"/>
        <v/>
      </c>
      <c r="S480" t="str">
        <f t="shared" si="106"/>
        <v/>
      </c>
      <c r="T480" t="str">
        <f t="shared" si="107"/>
        <v/>
      </c>
      <c r="U480" t="str">
        <f t="shared" si="108"/>
        <v/>
      </c>
      <c r="V480" t="str">
        <f t="shared" si="109"/>
        <v/>
      </c>
      <c r="W480" t="str">
        <f t="shared" si="110"/>
        <v/>
      </c>
      <c r="X480" t="str">
        <f t="shared" si="111"/>
        <v/>
      </c>
    </row>
    <row r="481" spans="1:24" x14ac:dyDescent="0.35">
      <c r="A481">
        <v>2013</v>
      </c>
      <c r="B481" s="14">
        <v>41464</v>
      </c>
      <c r="C481">
        <v>31.6</v>
      </c>
      <c r="D481">
        <v>0.01</v>
      </c>
      <c r="E481">
        <v>26.010700000000007</v>
      </c>
      <c r="F481" s="14">
        <v>41495</v>
      </c>
      <c r="G481">
        <v>127</v>
      </c>
      <c r="H481">
        <v>1.66</v>
      </c>
      <c r="I481">
        <v>395.47800000000001</v>
      </c>
      <c r="J481" s="14">
        <v>41526</v>
      </c>
      <c r="K481">
        <v>82.4</v>
      </c>
      <c r="L481">
        <v>0</v>
      </c>
      <c r="M481">
        <v>105.57880000000002</v>
      </c>
      <c r="O481" t="str">
        <f t="shared" si="112"/>
        <v/>
      </c>
      <c r="P481" t="str">
        <f t="shared" si="103"/>
        <v/>
      </c>
      <c r="Q481" t="str">
        <f t="shared" si="104"/>
        <v/>
      </c>
      <c r="R481" t="str">
        <f t="shared" si="105"/>
        <v/>
      </c>
      <c r="S481" t="str">
        <f t="shared" si="106"/>
        <v/>
      </c>
      <c r="T481" t="str">
        <f t="shared" si="107"/>
        <v/>
      </c>
      <c r="U481" t="str">
        <f t="shared" si="108"/>
        <v/>
      </c>
      <c r="V481" t="str">
        <f t="shared" si="109"/>
        <v/>
      </c>
      <c r="W481" t="str">
        <f t="shared" si="110"/>
        <v/>
      </c>
      <c r="X481" t="str">
        <f t="shared" si="111"/>
        <v/>
      </c>
    </row>
    <row r="482" spans="1:24" x14ac:dyDescent="0.35">
      <c r="A482">
        <v>2013</v>
      </c>
      <c r="B482" s="14">
        <v>41465</v>
      </c>
      <c r="C482">
        <v>29.3</v>
      </c>
      <c r="D482">
        <v>0</v>
      </c>
      <c r="E482">
        <v>21.314100000000003</v>
      </c>
      <c r="F482" s="14">
        <v>41496</v>
      </c>
      <c r="G482">
        <v>289</v>
      </c>
      <c r="H482">
        <v>1.05</v>
      </c>
      <c r="I482">
        <v>543.39049999999997</v>
      </c>
      <c r="J482" s="14">
        <v>41527</v>
      </c>
      <c r="K482">
        <v>68.2</v>
      </c>
      <c r="L482">
        <v>0</v>
      </c>
      <c r="M482">
        <v>85.173400000000015</v>
      </c>
      <c r="O482" t="str">
        <f t="shared" si="112"/>
        <v/>
      </c>
      <c r="P482" t="str">
        <f t="shared" si="103"/>
        <v/>
      </c>
      <c r="Q482" t="str">
        <f t="shared" si="104"/>
        <v/>
      </c>
      <c r="R482" t="str">
        <f t="shared" si="105"/>
        <v/>
      </c>
      <c r="S482" t="str">
        <f t="shared" si="106"/>
        <v/>
      </c>
      <c r="T482" t="str">
        <f t="shared" si="107"/>
        <v/>
      </c>
      <c r="U482" t="str">
        <f t="shared" si="108"/>
        <v/>
      </c>
      <c r="V482" t="str">
        <f t="shared" si="109"/>
        <v/>
      </c>
      <c r="W482" t="str">
        <f t="shared" si="110"/>
        <v/>
      </c>
      <c r="X482" t="str">
        <f t="shared" si="111"/>
        <v/>
      </c>
    </row>
    <row r="483" spans="1:24" x14ac:dyDescent="0.35">
      <c r="A483">
        <v>2013</v>
      </c>
      <c r="B483" s="14">
        <v>41466</v>
      </c>
      <c r="C483">
        <v>30.7</v>
      </c>
      <c r="D483">
        <v>0.12</v>
      </c>
      <c r="E483">
        <v>40.023900000000005</v>
      </c>
      <c r="F483" s="14">
        <v>41497</v>
      </c>
      <c r="G483">
        <v>232</v>
      </c>
      <c r="H483">
        <v>0</v>
      </c>
      <c r="I483">
        <v>315.37400000000002</v>
      </c>
      <c r="J483" s="14">
        <v>41528</v>
      </c>
      <c r="K483">
        <v>61.1</v>
      </c>
      <c r="L483">
        <v>0</v>
      </c>
      <c r="M483">
        <v>74.970700000000008</v>
      </c>
      <c r="O483" t="str">
        <f t="shared" si="112"/>
        <v/>
      </c>
      <c r="P483" t="str">
        <f t="shared" si="103"/>
        <v/>
      </c>
      <c r="Q483" t="str">
        <f t="shared" si="104"/>
        <v/>
      </c>
      <c r="R483" t="str">
        <f t="shared" si="105"/>
        <v/>
      </c>
      <c r="S483" t="str">
        <f t="shared" si="106"/>
        <v/>
      </c>
      <c r="T483" t="str">
        <f t="shared" si="107"/>
        <v/>
      </c>
      <c r="U483" t="str">
        <f t="shared" si="108"/>
        <v/>
      </c>
      <c r="V483" t="str">
        <f t="shared" si="109"/>
        <v/>
      </c>
      <c r="W483" t="str">
        <f t="shared" si="110"/>
        <v/>
      </c>
      <c r="X483" t="str">
        <f t="shared" si="111"/>
        <v/>
      </c>
    </row>
    <row r="484" spans="1:24" x14ac:dyDescent="0.35">
      <c r="A484">
        <v>2013</v>
      </c>
      <c r="B484" s="14">
        <v>41467</v>
      </c>
      <c r="C484">
        <v>32.299999999999997</v>
      </c>
      <c r="D484">
        <v>0</v>
      </c>
      <c r="E484">
        <v>25.625099999999996</v>
      </c>
      <c r="F484" s="14">
        <v>41498</v>
      </c>
      <c r="G484">
        <v>150</v>
      </c>
      <c r="H484">
        <v>0</v>
      </c>
      <c r="I484">
        <v>197.54000000000002</v>
      </c>
      <c r="J484" s="14">
        <v>41529</v>
      </c>
      <c r="K484">
        <v>56.4</v>
      </c>
      <c r="L484">
        <v>0</v>
      </c>
      <c r="M484">
        <v>68.216800000000006</v>
      </c>
      <c r="O484" t="str">
        <f t="shared" si="112"/>
        <v/>
      </c>
      <c r="P484" t="str">
        <f t="shared" si="103"/>
        <v/>
      </c>
      <c r="Q484" t="str">
        <f t="shared" si="104"/>
        <v/>
      </c>
      <c r="R484" t="str">
        <f t="shared" si="105"/>
        <v/>
      </c>
      <c r="S484" t="str">
        <f t="shared" si="106"/>
        <v/>
      </c>
      <c r="T484" t="str">
        <f t="shared" si="107"/>
        <v/>
      </c>
      <c r="U484" t="str">
        <f t="shared" si="108"/>
        <v/>
      </c>
      <c r="V484" t="str">
        <f t="shared" si="109"/>
        <v/>
      </c>
      <c r="W484" t="str">
        <f t="shared" si="110"/>
        <v/>
      </c>
      <c r="X484" t="str">
        <f t="shared" si="111"/>
        <v/>
      </c>
    </row>
    <row r="485" spans="1:24" x14ac:dyDescent="0.35">
      <c r="A485">
        <v>2013</v>
      </c>
      <c r="B485" s="14">
        <v>41468</v>
      </c>
      <c r="C485">
        <v>28.6</v>
      </c>
      <c r="D485">
        <v>0</v>
      </c>
      <c r="E485">
        <v>20.308200000000006</v>
      </c>
      <c r="F485" s="14">
        <v>41499</v>
      </c>
      <c r="G485">
        <v>102</v>
      </c>
      <c r="H485">
        <v>0</v>
      </c>
      <c r="I485">
        <v>128.56400000000002</v>
      </c>
      <c r="J485" s="14">
        <v>41530</v>
      </c>
      <c r="K485">
        <v>56.1</v>
      </c>
      <c r="L485">
        <v>1.1399999999999999</v>
      </c>
      <c r="M485">
        <v>226.41669999999999</v>
      </c>
      <c r="O485" t="str">
        <f t="shared" si="112"/>
        <v/>
      </c>
      <c r="P485" t="str">
        <f t="shared" si="103"/>
        <v/>
      </c>
      <c r="Q485" t="str">
        <f t="shared" si="104"/>
        <v/>
      </c>
      <c r="R485" t="str">
        <f t="shared" si="105"/>
        <v/>
      </c>
      <c r="S485" t="str">
        <f t="shared" si="106"/>
        <v/>
      </c>
      <c r="T485" t="str">
        <f t="shared" si="107"/>
        <v/>
      </c>
      <c r="U485" t="str">
        <f t="shared" si="108"/>
        <v/>
      </c>
      <c r="V485" t="str">
        <f t="shared" si="109"/>
        <v/>
      </c>
      <c r="W485" t="str">
        <f t="shared" si="110"/>
        <v/>
      </c>
      <c r="X485" t="str">
        <f t="shared" si="111"/>
        <v/>
      </c>
    </row>
    <row r="486" spans="1:24" x14ac:dyDescent="0.35">
      <c r="A486">
        <v>2013</v>
      </c>
      <c r="B486" s="14">
        <v>41469</v>
      </c>
      <c r="C486">
        <v>26</v>
      </c>
      <c r="D486">
        <v>0</v>
      </c>
      <c r="E486">
        <v>16.572000000000003</v>
      </c>
      <c r="F486" s="14">
        <v>41500</v>
      </c>
      <c r="G486">
        <v>78.5</v>
      </c>
      <c r="H486">
        <v>0.25</v>
      </c>
      <c r="I486">
        <v>129.58199999999999</v>
      </c>
      <c r="J486" s="14">
        <v>41531</v>
      </c>
      <c r="K486">
        <v>63.3</v>
      </c>
      <c r="L486">
        <v>0.51</v>
      </c>
      <c r="M486">
        <v>149.0986</v>
      </c>
      <c r="O486" t="str">
        <f t="shared" si="112"/>
        <v/>
      </c>
      <c r="P486" t="str">
        <f t="shared" si="103"/>
        <v/>
      </c>
      <c r="Q486" t="str">
        <f t="shared" si="104"/>
        <v/>
      </c>
      <c r="R486" t="str">
        <f t="shared" si="105"/>
        <v/>
      </c>
      <c r="S486" t="str">
        <f t="shared" si="106"/>
        <v/>
      </c>
      <c r="T486" t="str">
        <f t="shared" si="107"/>
        <v/>
      </c>
      <c r="U486" t="str">
        <f t="shared" si="108"/>
        <v/>
      </c>
      <c r="V486" t="str">
        <f t="shared" si="109"/>
        <v/>
      </c>
      <c r="W486" t="str">
        <f t="shared" si="110"/>
        <v/>
      </c>
      <c r="X486" t="str">
        <f t="shared" si="111"/>
        <v/>
      </c>
    </row>
    <row r="487" spans="1:24" x14ac:dyDescent="0.35">
      <c r="A487">
        <v>2013</v>
      </c>
      <c r="B487" s="14">
        <v>41470</v>
      </c>
      <c r="C487">
        <v>24.6</v>
      </c>
      <c r="D487">
        <v>0</v>
      </c>
      <c r="E487">
        <v>14.560200000000002</v>
      </c>
      <c r="F487" s="14">
        <v>41501</v>
      </c>
      <c r="G487">
        <v>66.8</v>
      </c>
      <c r="H487">
        <v>0</v>
      </c>
      <c r="I487">
        <v>77.9816</v>
      </c>
      <c r="J487" s="14">
        <v>41532</v>
      </c>
      <c r="K487">
        <v>57.9</v>
      </c>
      <c r="L487">
        <v>0</v>
      </c>
      <c r="M487">
        <v>70.37230000000001</v>
      </c>
      <c r="O487" t="str">
        <f t="shared" si="112"/>
        <v/>
      </c>
      <c r="P487" t="str">
        <f t="shared" si="103"/>
        <v/>
      </c>
      <c r="Q487" t="str">
        <f t="shared" si="104"/>
        <v/>
      </c>
      <c r="R487" t="str">
        <f t="shared" si="105"/>
        <v/>
      </c>
      <c r="S487" t="str">
        <f t="shared" si="106"/>
        <v/>
      </c>
      <c r="T487" t="str">
        <f t="shared" si="107"/>
        <v/>
      </c>
      <c r="U487" t="str">
        <f t="shared" si="108"/>
        <v/>
      </c>
      <c r="V487" t="str">
        <f t="shared" si="109"/>
        <v/>
      </c>
      <c r="W487" t="str">
        <f t="shared" si="110"/>
        <v/>
      </c>
      <c r="X487" t="str">
        <f t="shared" si="111"/>
        <v/>
      </c>
    </row>
    <row r="488" spans="1:24" x14ac:dyDescent="0.35">
      <c r="A488">
        <v>2013</v>
      </c>
      <c r="B488" s="14">
        <v>41471</v>
      </c>
      <c r="C488">
        <v>23.2</v>
      </c>
      <c r="D488">
        <v>0</v>
      </c>
      <c r="E488">
        <v>12.548400000000001</v>
      </c>
      <c r="F488" s="14">
        <v>41502</v>
      </c>
      <c r="G488">
        <v>55.4</v>
      </c>
      <c r="H488">
        <v>0</v>
      </c>
      <c r="I488">
        <v>61.599800000000002</v>
      </c>
      <c r="J488" s="14">
        <v>41533</v>
      </c>
      <c r="K488">
        <v>53.3</v>
      </c>
      <c r="L488">
        <v>0</v>
      </c>
      <c r="M488">
        <v>63.762100000000004</v>
      </c>
      <c r="O488" t="str">
        <f t="shared" si="112"/>
        <v/>
      </c>
      <c r="P488" t="str">
        <f t="shared" si="103"/>
        <v/>
      </c>
      <c r="Q488" t="str">
        <f t="shared" si="104"/>
        <v/>
      </c>
      <c r="R488" t="str">
        <f t="shared" si="105"/>
        <v/>
      </c>
      <c r="S488" t="str">
        <f t="shared" si="106"/>
        <v/>
      </c>
      <c r="T488" t="str">
        <f t="shared" si="107"/>
        <v/>
      </c>
      <c r="U488" t="str">
        <f t="shared" si="108"/>
        <v/>
      </c>
      <c r="V488" t="str">
        <f t="shared" si="109"/>
        <v/>
      </c>
      <c r="W488" t="str">
        <f t="shared" si="110"/>
        <v/>
      </c>
      <c r="X488" t="str">
        <f t="shared" si="111"/>
        <v/>
      </c>
    </row>
    <row r="489" spans="1:24" x14ac:dyDescent="0.35">
      <c r="A489">
        <v>2013</v>
      </c>
      <c r="B489" s="14">
        <v>41472</v>
      </c>
      <c r="C489">
        <v>21.5</v>
      </c>
      <c r="D489">
        <v>0</v>
      </c>
      <c r="E489">
        <v>10.105500000000003</v>
      </c>
      <c r="F489" s="14">
        <v>41503</v>
      </c>
      <c r="G489">
        <v>49.3</v>
      </c>
      <c r="H489">
        <v>0</v>
      </c>
      <c r="I489">
        <v>52.834099999999992</v>
      </c>
      <c r="J489" s="14">
        <v>41534</v>
      </c>
      <c r="K489">
        <v>47.8</v>
      </c>
      <c r="L489">
        <v>0</v>
      </c>
      <c r="M489">
        <v>55.858599999999996</v>
      </c>
      <c r="O489" t="str">
        <f t="shared" si="112"/>
        <v/>
      </c>
      <c r="P489" t="str">
        <f t="shared" si="103"/>
        <v/>
      </c>
      <c r="Q489" t="str">
        <f t="shared" si="104"/>
        <v/>
      </c>
      <c r="R489" t="str">
        <f t="shared" si="105"/>
        <v/>
      </c>
      <c r="S489" t="str">
        <f t="shared" si="106"/>
        <v/>
      </c>
      <c r="T489" t="str">
        <f t="shared" si="107"/>
        <v/>
      </c>
      <c r="U489" t="str">
        <f t="shared" si="108"/>
        <v/>
      </c>
      <c r="V489" t="str">
        <f t="shared" si="109"/>
        <v/>
      </c>
      <c r="W489" t="str">
        <f t="shared" si="110"/>
        <v/>
      </c>
      <c r="X489" t="str">
        <f t="shared" si="111"/>
        <v/>
      </c>
    </row>
    <row r="490" spans="1:24" x14ac:dyDescent="0.35">
      <c r="A490">
        <v>2013</v>
      </c>
      <c r="B490" s="14">
        <v>41473</v>
      </c>
      <c r="C490">
        <v>22.7</v>
      </c>
      <c r="D490">
        <v>0.23</v>
      </c>
      <c r="E490">
        <v>43.834400000000002</v>
      </c>
      <c r="F490" s="14">
        <v>41504</v>
      </c>
      <c r="G490">
        <v>44.3</v>
      </c>
      <c r="H490">
        <v>0</v>
      </c>
      <c r="I490">
        <v>45.64909999999999</v>
      </c>
      <c r="J490" s="14">
        <v>41535</v>
      </c>
      <c r="K490">
        <v>42.7</v>
      </c>
      <c r="L490">
        <v>0</v>
      </c>
      <c r="M490">
        <v>48.529900000000005</v>
      </c>
      <c r="O490" t="str">
        <f t="shared" si="112"/>
        <v/>
      </c>
      <c r="P490" t="str">
        <f t="shared" si="103"/>
        <v/>
      </c>
      <c r="Q490" t="str">
        <f t="shared" si="104"/>
        <v/>
      </c>
      <c r="R490" t="str">
        <f t="shared" si="105"/>
        <v/>
      </c>
      <c r="S490" t="str">
        <f t="shared" si="106"/>
        <v/>
      </c>
      <c r="T490" t="str">
        <f t="shared" si="107"/>
        <v/>
      </c>
      <c r="U490" t="str">
        <f t="shared" si="108"/>
        <v/>
      </c>
      <c r="V490" t="str">
        <f t="shared" si="109"/>
        <v/>
      </c>
      <c r="W490" t="str">
        <f t="shared" si="110"/>
        <v/>
      </c>
      <c r="X490" t="str">
        <f t="shared" si="111"/>
        <v/>
      </c>
    </row>
    <row r="491" spans="1:24" x14ac:dyDescent="0.35">
      <c r="A491">
        <v>2013</v>
      </c>
      <c r="B491" s="14">
        <v>41474</v>
      </c>
      <c r="C491">
        <v>23.8</v>
      </c>
      <c r="D491">
        <v>0.02</v>
      </c>
      <c r="E491">
        <v>16.193600000000004</v>
      </c>
      <c r="F491" s="14">
        <v>41505</v>
      </c>
      <c r="G491">
        <v>40.700000000000003</v>
      </c>
      <c r="H491">
        <v>0</v>
      </c>
      <c r="I491">
        <v>40.47590000000001</v>
      </c>
      <c r="J491" s="14">
        <v>41536</v>
      </c>
      <c r="K491">
        <v>39.1</v>
      </c>
      <c r="L491">
        <v>0</v>
      </c>
      <c r="M491">
        <v>43.356700000000004</v>
      </c>
      <c r="O491" t="str">
        <f t="shared" si="112"/>
        <v/>
      </c>
      <c r="P491" t="str">
        <f t="shared" si="103"/>
        <v/>
      </c>
      <c r="Q491" t="str">
        <f t="shared" si="104"/>
        <v/>
      </c>
      <c r="R491" t="str">
        <f t="shared" si="105"/>
        <v/>
      </c>
      <c r="S491" t="str">
        <f t="shared" si="106"/>
        <v/>
      </c>
      <c r="T491" t="str">
        <f t="shared" si="107"/>
        <v/>
      </c>
      <c r="U491" t="str">
        <f t="shared" si="108"/>
        <v/>
      </c>
      <c r="V491" t="str">
        <f t="shared" si="109"/>
        <v/>
      </c>
      <c r="W491" t="str">
        <f t="shared" si="110"/>
        <v/>
      </c>
      <c r="X491" t="str">
        <f t="shared" si="111"/>
        <v/>
      </c>
    </row>
    <row r="492" spans="1:24" x14ac:dyDescent="0.35">
      <c r="A492">
        <v>2013</v>
      </c>
      <c r="B492" s="14">
        <v>41475</v>
      </c>
      <c r="C492">
        <v>27.7</v>
      </c>
      <c r="D492">
        <v>0.05</v>
      </c>
      <c r="E492">
        <v>25.972400000000004</v>
      </c>
      <c r="F492" s="14">
        <v>41506</v>
      </c>
      <c r="G492">
        <v>37.299999999999997</v>
      </c>
      <c r="H492">
        <v>0</v>
      </c>
      <c r="I492">
        <v>35.590099999999993</v>
      </c>
      <c r="J492" s="14">
        <v>41537</v>
      </c>
      <c r="K492">
        <v>35.9</v>
      </c>
      <c r="L492">
        <v>0</v>
      </c>
      <c r="M492">
        <v>38.758299999999998</v>
      </c>
      <c r="O492" t="str">
        <f t="shared" si="112"/>
        <v/>
      </c>
      <c r="P492" t="str">
        <f t="shared" si="103"/>
        <v/>
      </c>
      <c r="Q492" t="str">
        <f t="shared" si="104"/>
        <v/>
      </c>
      <c r="R492" t="str">
        <f t="shared" si="105"/>
        <v/>
      </c>
      <c r="S492" t="str">
        <f t="shared" si="106"/>
        <v/>
      </c>
      <c r="T492" t="str">
        <f t="shared" si="107"/>
        <v/>
      </c>
      <c r="U492" t="str">
        <f t="shared" si="108"/>
        <v/>
      </c>
      <c r="V492" t="str">
        <f t="shared" si="109"/>
        <v/>
      </c>
      <c r="W492" t="str">
        <f t="shared" si="110"/>
        <v/>
      </c>
      <c r="X492" t="str">
        <f t="shared" si="111"/>
        <v/>
      </c>
    </row>
    <row r="493" spans="1:24" x14ac:dyDescent="0.35">
      <c r="A493">
        <v>2013</v>
      </c>
      <c r="B493" s="14">
        <v>41476</v>
      </c>
      <c r="C493">
        <v>33</v>
      </c>
      <c r="D493">
        <v>0.14000000000000001</v>
      </c>
      <c r="E493">
        <v>46.112000000000002</v>
      </c>
      <c r="F493" s="14">
        <v>41507</v>
      </c>
      <c r="G493">
        <v>34.5</v>
      </c>
      <c r="H493">
        <v>0</v>
      </c>
      <c r="I493">
        <v>31.566500000000001</v>
      </c>
      <c r="J493" s="14">
        <v>41538</v>
      </c>
      <c r="K493">
        <v>33.5</v>
      </c>
      <c r="L493">
        <v>0</v>
      </c>
      <c r="M493">
        <v>35.309500000000007</v>
      </c>
      <c r="O493" t="str">
        <f t="shared" si="112"/>
        <v/>
      </c>
      <c r="P493" t="str">
        <f t="shared" si="103"/>
        <v/>
      </c>
      <c r="Q493" t="str">
        <f t="shared" si="104"/>
        <v/>
      </c>
      <c r="R493" t="str">
        <f t="shared" si="105"/>
        <v/>
      </c>
      <c r="S493" t="str">
        <f t="shared" si="106"/>
        <v/>
      </c>
      <c r="T493" t="str">
        <f t="shared" si="107"/>
        <v/>
      </c>
      <c r="U493" t="str">
        <f t="shared" si="108"/>
        <v/>
      </c>
      <c r="V493" t="str">
        <f t="shared" si="109"/>
        <v/>
      </c>
      <c r="W493" t="str">
        <f t="shared" si="110"/>
        <v/>
      </c>
      <c r="X493" t="str">
        <f t="shared" si="111"/>
        <v/>
      </c>
    </row>
    <row r="494" spans="1:24" x14ac:dyDescent="0.35">
      <c r="A494">
        <v>2013</v>
      </c>
      <c r="B494" s="14">
        <v>41477</v>
      </c>
      <c r="C494">
        <v>24.8</v>
      </c>
      <c r="D494">
        <v>0</v>
      </c>
      <c r="E494">
        <v>14.8476</v>
      </c>
      <c r="F494" s="14">
        <v>41508</v>
      </c>
      <c r="G494">
        <v>31.2</v>
      </c>
      <c r="H494">
        <v>0</v>
      </c>
      <c r="I494">
        <v>26.824400000000001</v>
      </c>
      <c r="J494" s="14">
        <v>41539</v>
      </c>
      <c r="K494">
        <v>43.6</v>
      </c>
      <c r="L494">
        <v>1.1599999999999999</v>
      </c>
      <c r="M494">
        <v>211.2372</v>
      </c>
      <c r="O494" t="str">
        <f t="shared" si="112"/>
        <v/>
      </c>
      <c r="P494" t="str">
        <f t="shared" si="103"/>
        <v/>
      </c>
      <c r="Q494" t="str">
        <f t="shared" si="104"/>
        <v/>
      </c>
      <c r="R494" t="str">
        <f t="shared" si="105"/>
        <v/>
      </c>
      <c r="S494" t="str">
        <f t="shared" si="106"/>
        <v/>
      </c>
      <c r="T494" t="str">
        <f t="shared" si="107"/>
        <v/>
      </c>
      <c r="U494" t="str">
        <f t="shared" si="108"/>
        <v/>
      </c>
      <c r="V494" t="str">
        <f t="shared" si="109"/>
        <v/>
      </c>
      <c r="W494" t="str">
        <f t="shared" si="110"/>
        <v/>
      </c>
      <c r="X494" t="str">
        <f t="shared" si="111"/>
        <v/>
      </c>
    </row>
    <row r="495" spans="1:24" x14ac:dyDescent="0.35">
      <c r="A495">
        <v>2013</v>
      </c>
      <c r="B495" s="14">
        <v>41478</v>
      </c>
      <c r="C495">
        <v>52.5</v>
      </c>
      <c r="D495">
        <v>1.28</v>
      </c>
      <c r="E495">
        <v>232.7645</v>
      </c>
      <c r="F495" s="14">
        <v>41509</v>
      </c>
      <c r="G495">
        <v>29.5</v>
      </c>
      <c r="H495">
        <v>0</v>
      </c>
      <c r="I495">
        <v>24.381499999999999</v>
      </c>
      <c r="J495" s="14">
        <v>41540</v>
      </c>
      <c r="K495">
        <v>60.7</v>
      </c>
      <c r="L495">
        <v>0</v>
      </c>
      <c r="M495">
        <v>74.395900000000012</v>
      </c>
      <c r="O495" t="str">
        <f t="shared" si="112"/>
        <v/>
      </c>
      <c r="P495" t="str">
        <f t="shared" si="103"/>
        <v/>
      </c>
      <c r="Q495" t="str">
        <f t="shared" si="104"/>
        <v/>
      </c>
      <c r="R495" t="str">
        <f t="shared" si="105"/>
        <v/>
      </c>
      <c r="S495" t="str">
        <f t="shared" si="106"/>
        <v/>
      </c>
      <c r="T495" t="str">
        <f t="shared" si="107"/>
        <v/>
      </c>
      <c r="U495" t="str">
        <f t="shared" si="108"/>
        <v/>
      </c>
      <c r="V495" t="str">
        <f t="shared" si="109"/>
        <v/>
      </c>
      <c r="W495" t="str">
        <f t="shared" si="110"/>
        <v/>
      </c>
      <c r="X495" t="str">
        <f t="shared" si="111"/>
        <v/>
      </c>
    </row>
    <row r="496" spans="1:24" x14ac:dyDescent="0.35">
      <c r="A496">
        <v>2013</v>
      </c>
      <c r="B496" s="14">
        <v>41479</v>
      </c>
      <c r="C496">
        <v>70.2</v>
      </c>
      <c r="D496">
        <v>0.01</v>
      </c>
      <c r="E496">
        <v>81.478899999999996</v>
      </c>
      <c r="F496" s="14">
        <v>41510</v>
      </c>
      <c r="G496">
        <v>27.5</v>
      </c>
      <c r="H496">
        <v>0</v>
      </c>
      <c r="I496">
        <v>21.507499999999997</v>
      </c>
      <c r="J496" s="14">
        <v>41541</v>
      </c>
      <c r="K496">
        <v>58.7</v>
      </c>
      <c r="L496">
        <v>0.04</v>
      </c>
      <c r="M496">
        <v>77.087900000000005</v>
      </c>
      <c r="O496" t="str">
        <f t="shared" si="112"/>
        <v/>
      </c>
      <c r="P496" t="str">
        <f t="shared" si="103"/>
        <v/>
      </c>
      <c r="Q496" t="str">
        <f t="shared" si="104"/>
        <v/>
      </c>
      <c r="R496" t="str">
        <f t="shared" si="105"/>
        <v/>
      </c>
      <c r="S496" t="str">
        <f t="shared" si="106"/>
        <v/>
      </c>
      <c r="T496" t="str">
        <f t="shared" si="107"/>
        <v/>
      </c>
      <c r="U496" t="str">
        <f t="shared" si="108"/>
        <v/>
      </c>
      <c r="V496" t="str">
        <f t="shared" si="109"/>
        <v/>
      </c>
      <c r="W496" t="str">
        <f t="shared" si="110"/>
        <v/>
      </c>
      <c r="X496" t="str">
        <f t="shared" si="111"/>
        <v/>
      </c>
    </row>
    <row r="497" spans="1:24" x14ac:dyDescent="0.35">
      <c r="A497">
        <v>2013</v>
      </c>
      <c r="B497" s="14">
        <v>41480</v>
      </c>
      <c r="C497">
        <v>54.2</v>
      </c>
      <c r="D497">
        <v>0</v>
      </c>
      <c r="E497">
        <v>57.095400000000005</v>
      </c>
      <c r="F497" s="14">
        <v>41511</v>
      </c>
      <c r="G497">
        <v>25</v>
      </c>
      <c r="H497">
        <v>0</v>
      </c>
      <c r="I497">
        <v>17.915000000000003</v>
      </c>
      <c r="J497" s="14">
        <v>41542</v>
      </c>
      <c r="K497">
        <v>56.2</v>
      </c>
      <c r="L497">
        <v>0</v>
      </c>
      <c r="M497">
        <v>67.929400000000015</v>
      </c>
      <c r="O497" t="str">
        <f t="shared" si="112"/>
        <v/>
      </c>
      <c r="P497" t="str">
        <f t="shared" si="103"/>
        <v/>
      </c>
      <c r="Q497" t="str">
        <f t="shared" si="104"/>
        <v/>
      </c>
      <c r="R497" t="str">
        <f t="shared" si="105"/>
        <v/>
      </c>
      <c r="S497" t="str">
        <f t="shared" si="106"/>
        <v/>
      </c>
      <c r="T497" t="str">
        <f t="shared" si="107"/>
        <v/>
      </c>
      <c r="U497" t="str">
        <f t="shared" si="108"/>
        <v/>
      </c>
      <c r="V497" t="str">
        <f t="shared" si="109"/>
        <v/>
      </c>
      <c r="W497" t="str">
        <f t="shared" si="110"/>
        <v/>
      </c>
      <c r="X497" t="str">
        <f t="shared" si="111"/>
        <v/>
      </c>
    </row>
    <row r="498" spans="1:24" x14ac:dyDescent="0.35">
      <c r="A498">
        <v>2013</v>
      </c>
      <c r="B498" s="14">
        <v>41481</v>
      </c>
      <c r="C498">
        <v>200</v>
      </c>
      <c r="D498">
        <v>1</v>
      </c>
      <c r="E498">
        <v>405.76</v>
      </c>
      <c r="F498" s="14">
        <v>41512</v>
      </c>
      <c r="G498">
        <v>22.6</v>
      </c>
      <c r="H498">
        <v>0.04</v>
      </c>
      <c r="I498">
        <v>20.032200000000003</v>
      </c>
      <c r="J498" s="14">
        <v>41543</v>
      </c>
      <c r="K498">
        <v>50.4</v>
      </c>
      <c r="L498">
        <v>0</v>
      </c>
      <c r="M498">
        <v>59.594800000000006</v>
      </c>
      <c r="O498" t="str">
        <f t="shared" si="112"/>
        <v/>
      </c>
      <c r="P498" t="str">
        <f t="shared" si="103"/>
        <v/>
      </c>
      <c r="Q498" t="str">
        <f t="shared" si="104"/>
        <v/>
      </c>
      <c r="R498" t="str">
        <f t="shared" si="105"/>
        <v/>
      </c>
      <c r="S498" t="str">
        <f t="shared" si="106"/>
        <v/>
      </c>
      <c r="T498" t="str">
        <f t="shared" si="107"/>
        <v/>
      </c>
      <c r="U498" t="str">
        <f t="shared" si="108"/>
        <v/>
      </c>
      <c r="V498" t="str">
        <f t="shared" si="109"/>
        <v/>
      </c>
      <c r="W498" t="str">
        <f t="shared" si="110"/>
        <v/>
      </c>
      <c r="X498" t="str">
        <f t="shared" si="111"/>
        <v/>
      </c>
    </row>
    <row r="499" spans="1:24" x14ac:dyDescent="0.35">
      <c r="A499">
        <v>2013</v>
      </c>
      <c r="B499" s="14">
        <v>41482</v>
      </c>
      <c r="C499">
        <v>452</v>
      </c>
      <c r="D499">
        <v>0.92</v>
      </c>
      <c r="E499">
        <v>756.75200000000007</v>
      </c>
      <c r="F499" s="14">
        <v>41513</v>
      </c>
      <c r="G499">
        <v>20.5</v>
      </c>
      <c r="H499">
        <v>0</v>
      </c>
      <c r="I499">
        <v>11.448499999999999</v>
      </c>
      <c r="J499" s="14">
        <v>41544</v>
      </c>
      <c r="K499">
        <v>45.7</v>
      </c>
      <c r="L499">
        <v>0</v>
      </c>
      <c r="M499">
        <v>52.840900000000005</v>
      </c>
      <c r="O499" t="str">
        <f t="shared" si="112"/>
        <v/>
      </c>
      <c r="P499" t="str">
        <f t="shared" si="103"/>
        <v/>
      </c>
      <c r="Q499" t="str">
        <f t="shared" si="104"/>
        <v/>
      </c>
      <c r="R499" t="str">
        <f t="shared" si="105"/>
        <v/>
      </c>
      <c r="S499" t="str">
        <f t="shared" si="106"/>
        <v/>
      </c>
      <c r="T499" t="str">
        <f t="shared" si="107"/>
        <v/>
      </c>
      <c r="U499" t="str">
        <f t="shared" si="108"/>
        <v/>
      </c>
      <c r="V499" t="str">
        <f t="shared" si="109"/>
        <v/>
      </c>
      <c r="W499" t="str">
        <f t="shared" si="110"/>
        <v/>
      </c>
      <c r="X499" t="str">
        <f t="shared" si="111"/>
        <v/>
      </c>
    </row>
    <row r="500" spans="1:24" x14ac:dyDescent="0.35">
      <c r="A500">
        <v>2013</v>
      </c>
      <c r="B500" s="14">
        <v>41483</v>
      </c>
      <c r="C500">
        <v>324</v>
      </c>
      <c r="D500">
        <v>0</v>
      </c>
      <c r="E500">
        <v>444.798</v>
      </c>
      <c r="F500" s="14">
        <v>41514</v>
      </c>
      <c r="G500">
        <v>18.8</v>
      </c>
      <c r="H500">
        <v>0.12</v>
      </c>
      <c r="I500">
        <v>25.703600000000002</v>
      </c>
      <c r="J500" s="14">
        <v>41545</v>
      </c>
      <c r="K500">
        <v>41.4</v>
      </c>
      <c r="L500">
        <v>0</v>
      </c>
      <c r="M500">
        <v>46.661799999999999</v>
      </c>
      <c r="O500" t="str">
        <f t="shared" si="112"/>
        <v/>
      </c>
      <c r="P500" t="str">
        <f t="shared" si="103"/>
        <v/>
      </c>
      <c r="Q500" t="str">
        <f t="shared" si="104"/>
        <v/>
      </c>
      <c r="R500" t="str">
        <f t="shared" si="105"/>
        <v/>
      </c>
      <c r="S500" t="str">
        <f t="shared" si="106"/>
        <v/>
      </c>
      <c r="T500" t="str">
        <f t="shared" si="107"/>
        <v/>
      </c>
      <c r="U500" t="str">
        <f t="shared" si="108"/>
        <v/>
      </c>
      <c r="V500" t="str">
        <f t="shared" si="109"/>
        <v/>
      </c>
      <c r="W500" t="str">
        <f t="shared" si="110"/>
        <v/>
      </c>
      <c r="X500" t="str">
        <f t="shared" si="111"/>
        <v/>
      </c>
    </row>
    <row r="501" spans="1:24" x14ac:dyDescent="0.35">
      <c r="A501">
        <v>2013</v>
      </c>
      <c r="B501" s="14">
        <v>41484</v>
      </c>
      <c r="C501">
        <v>195</v>
      </c>
      <c r="D501">
        <v>0.03</v>
      </c>
      <c r="E501">
        <v>263.59950000000003</v>
      </c>
      <c r="F501" s="14">
        <v>41515</v>
      </c>
      <c r="G501">
        <v>21</v>
      </c>
      <c r="H501">
        <v>0.39</v>
      </c>
      <c r="I501">
        <v>66.435500000000005</v>
      </c>
      <c r="J501" s="14">
        <v>41546</v>
      </c>
      <c r="K501">
        <v>37</v>
      </c>
      <c r="L501">
        <v>0</v>
      </c>
      <c r="M501">
        <v>40.339000000000006</v>
      </c>
      <c r="O501" t="str">
        <f t="shared" si="112"/>
        <v/>
      </c>
      <c r="P501" t="str">
        <f t="shared" si="103"/>
        <v/>
      </c>
      <c r="Q501" t="str">
        <f t="shared" si="104"/>
        <v/>
      </c>
      <c r="R501" t="str">
        <f t="shared" si="105"/>
        <v/>
      </c>
      <c r="S501" t="str">
        <f t="shared" si="106"/>
        <v/>
      </c>
      <c r="T501" t="str">
        <f t="shared" si="107"/>
        <v/>
      </c>
      <c r="U501" t="str">
        <f t="shared" si="108"/>
        <v/>
      </c>
      <c r="V501" t="str">
        <f t="shared" si="109"/>
        <v/>
      </c>
      <c r="W501" t="str">
        <f t="shared" si="110"/>
        <v/>
      </c>
      <c r="X501" t="str">
        <f t="shared" si="111"/>
        <v/>
      </c>
    </row>
    <row r="502" spans="1:24" x14ac:dyDescent="0.35">
      <c r="A502">
        <v>2013</v>
      </c>
      <c r="B502" s="14">
        <v>41485</v>
      </c>
      <c r="C502">
        <v>130</v>
      </c>
      <c r="D502">
        <v>0</v>
      </c>
      <c r="E502">
        <v>166.02</v>
      </c>
      <c r="F502" s="14">
        <v>41516</v>
      </c>
      <c r="G502">
        <v>20.8</v>
      </c>
      <c r="H502">
        <v>0</v>
      </c>
      <c r="I502">
        <v>11.8796</v>
      </c>
      <c r="J502" s="14">
        <v>41547</v>
      </c>
      <c r="K502">
        <v>33.9</v>
      </c>
      <c r="L502">
        <v>0</v>
      </c>
      <c r="M502">
        <v>35.884300000000003</v>
      </c>
      <c r="O502" t="str">
        <f t="shared" si="112"/>
        <v/>
      </c>
      <c r="P502" t="str">
        <f t="shared" si="103"/>
        <v/>
      </c>
      <c r="Q502" t="str">
        <f t="shared" si="104"/>
        <v/>
      </c>
      <c r="R502" t="str">
        <f t="shared" si="105"/>
        <v/>
      </c>
      <c r="S502" t="str">
        <f t="shared" si="106"/>
        <v/>
      </c>
      <c r="T502" t="str">
        <f t="shared" si="107"/>
        <v/>
      </c>
      <c r="U502" t="str">
        <f t="shared" si="108"/>
        <v/>
      </c>
      <c r="V502" t="str">
        <f t="shared" si="109"/>
        <v/>
      </c>
      <c r="W502" t="str">
        <f t="shared" si="110"/>
        <v/>
      </c>
      <c r="X502" t="str">
        <f t="shared" si="111"/>
        <v/>
      </c>
    </row>
    <row r="503" spans="1:24" x14ac:dyDescent="0.35">
      <c r="A503">
        <v>2013</v>
      </c>
      <c r="B503" s="14">
        <v>41486</v>
      </c>
      <c r="C503">
        <v>93.5</v>
      </c>
      <c r="D503">
        <v>0</v>
      </c>
      <c r="E503">
        <v>113.56950000000001</v>
      </c>
      <c r="F503" s="14">
        <v>41517</v>
      </c>
      <c r="G503">
        <v>23.6</v>
      </c>
      <c r="H503">
        <v>0.56000000000000005</v>
      </c>
      <c r="I503">
        <v>93.827200000000005</v>
      </c>
      <c r="M503" t="s">
        <v>87</v>
      </c>
      <c r="O503" t="str">
        <f t="shared" si="112"/>
        <v/>
      </c>
      <c r="P503" t="str">
        <f t="shared" si="103"/>
        <v/>
      </c>
      <c r="Q503" t="str">
        <f t="shared" si="104"/>
        <v/>
      </c>
      <c r="R503" t="str">
        <f t="shared" si="105"/>
        <v/>
      </c>
      <c r="S503" t="str">
        <f t="shared" si="106"/>
        <v/>
      </c>
      <c r="T503" t="str">
        <f t="shared" si="107"/>
        <v/>
      </c>
      <c r="U503" t="str">
        <f t="shared" si="108"/>
        <v/>
      </c>
      <c r="V503" t="str">
        <f t="shared" si="109"/>
        <v/>
      </c>
      <c r="W503" t="str">
        <f t="shared" si="110"/>
        <v/>
      </c>
      <c r="X503" t="str">
        <f t="shared" si="111"/>
        <v/>
      </c>
    </row>
    <row r="504" spans="1:24" x14ac:dyDescent="0.35">
      <c r="A504">
        <v>2014</v>
      </c>
      <c r="B504" s="14">
        <v>41821</v>
      </c>
      <c r="C504">
        <v>33.5</v>
      </c>
      <c r="D504">
        <v>0</v>
      </c>
      <c r="E504">
        <v>27.349500000000006</v>
      </c>
      <c r="F504" s="14">
        <v>41852</v>
      </c>
      <c r="G504">
        <v>25.2</v>
      </c>
      <c r="H504">
        <v>0</v>
      </c>
      <c r="I504">
        <v>18.202400000000001</v>
      </c>
      <c r="J504" s="14">
        <v>41883</v>
      </c>
      <c r="K504">
        <v>16.3</v>
      </c>
      <c r="L504">
        <v>0.11</v>
      </c>
      <c r="M504">
        <v>25.899600000000003</v>
      </c>
      <c r="O504">
        <f t="shared" si="112"/>
        <v>2014</v>
      </c>
      <c r="P504">
        <f t="shared" si="103"/>
        <v>1261.86175</v>
      </c>
      <c r="Q504">
        <f t="shared" si="104"/>
        <v>512.01234999999997</v>
      </c>
      <c r="R504">
        <f t="shared" si="105"/>
        <v>1201.9870000000001</v>
      </c>
      <c r="S504">
        <f t="shared" si="106"/>
        <v>331.47050000000002</v>
      </c>
      <c r="T504">
        <f t="shared" si="107"/>
        <v>136.0933</v>
      </c>
      <c r="U504">
        <f t="shared" si="108"/>
        <v>146.89320000000001</v>
      </c>
      <c r="V504">
        <f t="shared" si="109"/>
        <v>293.40269999999998</v>
      </c>
      <c r="W504">
        <f t="shared" si="110"/>
        <v>64.619900000000001</v>
      </c>
      <c r="X504">
        <f t="shared" si="111"/>
        <v>32.806799999999996</v>
      </c>
    </row>
    <row r="505" spans="1:24" x14ac:dyDescent="0.35">
      <c r="A505">
        <v>2014</v>
      </c>
      <c r="B505" s="14">
        <v>41822</v>
      </c>
      <c r="C505">
        <v>29</v>
      </c>
      <c r="D505">
        <v>0</v>
      </c>
      <c r="E505">
        <v>20.883000000000003</v>
      </c>
      <c r="F505" s="14">
        <v>41853</v>
      </c>
      <c r="G505">
        <v>23.9</v>
      </c>
      <c r="H505">
        <v>0</v>
      </c>
      <c r="I505">
        <v>16.334299999999995</v>
      </c>
      <c r="J505" s="14">
        <v>41884</v>
      </c>
      <c r="K505">
        <v>19</v>
      </c>
      <c r="L505">
        <v>0.36</v>
      </c>
      <c r="M505">
        <v>64.566999999999993</v>
      </c>
      <c r="O505" t="str">
        <f t="shared" si="112"/>
        <v/>
      </c>
      <c r="P505" t="str">
        <f t="shared" si="103"/>
        <v/>
      </c>
      <c r="Q505" t="str">
        <f t="shared" si="104"/>
        <v/>
      </c>
      <c r="R505" t="str">
        <f t="shared" si="105"/>
        <v/>
      </c>
      <c r="S505" t="str">
        <f t="shared" si="106"/>
        <v/>
      </c>
      <c r="T505" t="str">
        <f t="shared" si="107"/>
        <v/>
      </c>
      <c r="U505" t="str">
        <f t="shared" si="108"/>
        <v/>
      </c>
      <c r="V505" t="str">
        <f t="shared" si="109"/>
        <v/>
      </c>
      <c r="W505" t="str">
        <f t="shared" si="110"/>
        <v/>
      </c>
      <c r="X505" t="str">
        <f t="shared" si="111"/>
        <v/>
      </c>
    </row>
    <row r="506" spans="1:24" x14ac:dyDescent="0.35">
      <c r="A506">
        <v>2014</v>
      </c>
      <c r="B506" s="14">
        <v>41823</v>
      </c>
      <c r="C506">
        <v>26.2</v>
      </c>
      <c r="D506">
        <v>0</v>
      </c>
      <c r="E506">
        <v>16.859400000000001</v>
      </c>
      <c r="F506" s="14">
        <v>41854</v>
      </c>
      <c r="G506">
        <v>22.7</v>
      </c>
      <c r="H506">
        <v>0</v>
      </c>
      <c r="I506">
        <v>14.6099</v>
      </c>
      <c r="J506" s="14">
        <v>41885</v>
      </c>
      <c r="K506">
        <v>15.4</v>
      </c>
      <c r="L506">
        <v>0.01</v>
      </c>
      <c r="M506">
        <v>10.691300000000004</v>
      </c>
      <c r="O506" t="str">
        <f t="shared" si="112"/>
        <v/>
      </c>
      <c r="P506" t="str">
        <f t="shared" si="103"/>
        <v/>
      </c>
      <c r="Q506" t="str">
        <f t="shared" si="104"/>
        <v/>
      </c>
      <c r="R506" t="str">
        <f t="shared" si="105"/>
        <v/>
      </c>
      <c r="S506" t="str">
        <f t="shared" si="106"/>
        <v/>
      </c>
      <c r="T506" t="str">
        <f t="shared" si="107"/>
        <v/>
      </c>
      <c r="U506" t="str">
        <f t="shared" si="108"/>
        <v/>
      </c>
      <c r="V506" t="str">
        <f t="shared" si="109"/>
        <v/>
      </c>
      <c r="W506" t="str">
        <f t="shared" si="110"/>
        <v/>
      </c>
      <c r="X506" t="str">
        <f t="shared" si="111"/>
        <v/>
      </c>
    </row>
    <row r="507" spans="1:24" x14ac:dyDescent="0.35">
      <c r="A507">
        <v>2014</v>
      </c>
      <c r="B507" s="14">
        <v>41824</v>
      </c>
      <c r="C507">
        <v>24.5</v>
      </c>
      <c r="D507">
        <v>0.02</v>
      </c>
      <c r="E507">
        <v>17.1995</v>
      </c>
      <c r="F507" s="14">
        <v>41855</v>
      </c>
      <c r="G507">
        <v>21.3</v>
      </c>
      <c r="H507">
        <v>0</v>
      </c>
      <c r="I507">
        <v>12.598100000000002</v>
      </c>
      <c r="J507" s="14">
        <v>41886</v>
      </c>
      <c r="K507">
        <v>13.7</v>
      </c>
      <c r="L507">
        <v>0</v>
      </c>
      <c r="M507">
        <v>6.8569000000000013</v>
      </c>
      <c r="O507" t="str">
        <f t="shared" si="112"/>
        <v/>
      </c>
      <c r="P507" t="str">
        <f t="shared" si="103"/>
        <v/>
      </c>
      <c r="Q507" t="str">
        <f t="shared" si="104"/>
        <v/>
      </c>
      <c r="R507" t="str">
        <f t="shared" si="105"/>
        <v/>
      </c>
      <c r="S507" t="str">
        <f t="shared" si="106"/>
        <v/>
      </c>
      <c r="T507" t="str">
        <f t="shared" si="107"/>
        <v/>
      </c>
      <c r="U507" t="str">
        <f t="shared" si="108"/>
        <v/>
      </c>
      <c r="V507" t="str">
        <f t="shared" si="109"/>
        <v/>
      </c>
      <c r="W507" t="str">
        <f t="shared" si="110"/>
        <v/>
      </c>
      <c r="X507" t="str">
        <f t="shared" si="111"/>
        <v/>
      </c>
    </row>
    <row r="508" spans="1:24" x14ac:dyDescent="0.35">
      <c r="A508">
        <v>2014</v>
      </c>
      <c r="B508" s="14">
        <v>41825</v>
      </c>
      <c r="C508">
        <v>145</v>
      </c>
      <c r="D508">
        <v>2.72</v>
      </c>
      <c r="E508">
        <v>566.0630000000001</v>
      </c>
      <c r="F508" s="14">
        <v>41856</v>
      </c>
      <c r="G508">
        <v>20.2</v>
      </c>
      <c r="H508">
        <v>0</v>
      </c>
      <c r="I508">
        <v>11.017399999999999</v>
      </c>
      <c r="J508" s="14">
        <v>41887</v>
      </c>
      <c r="K508">
        <v>12.4</v>
      </c>
      <c r="L508">
        <v>0</v>
      </c>
      <c r="M508">
        <v>4.9887999999999995</v>
      </c>
      <c r="O508" t="str">
        <f t="shared" si="112"/>
        <v/>
      </c>
      <c r="P508" t="str">
        <f t="shared" si="103"/>
        <v/>
      </c>
      <c r="Q508" t="str">
        <f t="shared" si="104"/>
        <v/>
      </c>
      <c r="R508" t="str">
        <f t="shared" si="105"/>
        <v/>
      </c>
      <c r="S508" t="str">
        <f t="shared" si="106"/>
        <v/>
      </c>
      <c r="T508" t="str">
        <f t="shared" si="107"/>
        <v/>
      </c>
      <c r="U508" t="str">
        <f t="shared" si="108"/>
        <v/>
      </c>
      <c r="V508" t="str">
        <f t="shared" si="109"/>
        <v/>
      </c>
      <c r="W508" t="str">
        <f t="shared" si="110"/>
        <v/>
      </c>
      <c r="X508" t="str">
        <f t="shared" si="111"/>
        <v/>
      </c>
    </row>
    <row r="509" spans="1:24" x14ac:dyDescent="0.35">
      <c r="A509">
        <v>2014</v>
      </c>
      <c r="B509" s="14">
        <v>41826</v>
      </c>
      <c r="C509">
        <v>257</v>
      </c>
      <c r="D509">
        <v>8.9999999999999993E-3</v>
      </c>
      <c r="E509">
        <v>349.77134999999998</v>
      </c>
      <c r="F509" s="14">
        <v>41857</v>
      </c>
      <c r="G509">
        <v>19.7</v>
      </c>
      <c r="H509">
        <v>0.34</v>
      </c>
      <c r="I509">
        <v>57.60990000000001</v>
      </c>
      <c r="J509" s="14">
        <v>41888</v>
      </c>
      <c r="K509">
        <v>11.7</v>
      </c>
      <c r="L509">
        <v>0</v>
      </c>
      <c r="M509">
        <v>3.982899999999999</v>
      </c>
      <c r="O509" t="str">
        <f t="shared" si="112"/>
        <v/>
      </c>
      <c r="P509" t="str">
        <f t="shared" si="103"/>
        <v/>
      </c>
      <c r="Q509" t="str">
        <f t="shared" si="104"/>
        <v/>
      </c>
      <c r="R509" t="str">
        <f t="shared" si="105"/>
        <v/>
      </c>
      <c r="S509" t="str">
        <f t="shared" si="106"/>
        <v/>
      </c>
      <c r="T509" t="str">
        <f t="shared" si="107"/>
        <v/>
      </c>
      <c r="U509" t="str">
        <f t="shared" si="108"/>
        <v/>
      </c>
      <c r="V509" t="str">
        <f t="shared" si="109"/>
        <v/>
      </c>
      <c r="W509" t="str">
        <f t="shared" si="110"/>
        <v/>
      </c>
      <c r="X509" t="str">
        <f t="shared" si="111"/>
        <v/>
      </c>
    </row>
    <row r="510" spans="1:24" x14ac:dyDescent="0.35">
      <c r="A510">
        <v>2014</v>
      </c>
      <c r="B510" s="14">
        <v>41827</v>
      </c>
      <c r="C510">
        <v>198</v>
      </c>
      <c r="D510">
        <v>0</v>
      </c>
      <c r="E510">
        <v>263.73599999999999</v>
      </c>
      <c r="F510" s="14">
        <v>41858</v>
      </c>
      <c r="G510">
        <v>19.899999999999999</v>
      </c>
      <c r="H510">
        <v>0.04</v>
      </c>
      <c r="I510">
        <v>16.152299999999997</v>
      </c>
      <c r="J510" s="14">
        <v>41889</v>
      </c>
      <c r="K510">
        <v>13.3</v>
      </c>
      <c r="L510">
        <v>0.91</v>
      </c>
      <c r="M510">
        <v>132.90860000000001</v>
      </c>
      <c r="O510" t="str">
        <f t="shared" si="112"/>
        <v/>
      </c>
      <c r="P510" t="str">
        <f t="shared" si="103"/>
        <v/>
      </c>
      <c r="Q510" t="str">
        <f t="shared" si="104"/>
        <v/>
      </c>
      <c r="R510" t="str">
        <f t="shared" si="105"/>
        <v/>
      </c>
      <c r="S510" t="str">
        <f t="shared" si="106"/>
        <v/>
      </c>
      <c r="T510" t="str">
        <f t="shared" si="107"/>
        <v/>
      </c>
      <c r="U510" t="str">
        <f t="shared" si="108"/>
        <v/>
      </c>
      <c r="V510" t="str">
        <f t="shared" si="109"/>
        <v/>
      </c>
      <c r="W510" t="str">
        <f t="shared" si="110"/>
        <v/>
      </c>
      <c r="X510" t="str">
        <f t="shared" si="111"/>
        <v/>
      </c>
    </row>
    <row r="511" spans="1:24" x14ac:dyDescent="0.35">
      <c r="A511">
        <v>2014</v>
      </c>
      <c r="B511" s="14">
        <v>41828</v>
      </c>
      <c r="C511">
        <v>126</v>
      </c>
      <c r="D511">
        <v>0</v>
      </c>
      <c r="E511">
        <v>160.27200000000002</v>
      </c>
      <c r="F511" s="14">
        <v>41859</v>
      </c>
      <c r="G511">
        <v>21.3</v>
      </c>
      <c r="H511">
        <v>0.13</v>
      </c>
      <c r="I511">
        <v>30.687600000000003</v>
      </c>
      <c r="J511" s="14">
        <v>41890</v>
      </c>
      <c r="K511">
        <v>12.1</v>
      </c>
      <c r="L511">
        <v>5.0000000000000001E-3</v>
      </c>
      <c r="M511">
        <v>5.2534499999999991</v>
      </c>
      <c r="O511" t="str">
        <f t="shared" si="112"/>
        <v/>
      </c>
      <c r="P511" t="str">
        <f t="shared" si="103"/>
        <v/>
      </c>
      <c r="Q511" t="str">
        <f t="shared" si="104"/>
        <v/>
      </c>
      <c r="R511" t="str">
        <f t="shared" si="105"/>
        <v/>
      </c>
      <c r="S511" t="str">
        <f t="shared" si="106"/>
        <v/>
      </c>
      <c r="T511" t="str">
        <f t="shared" si="107"/>
        <v/>
      </c>
      <c r="U511" t="str">
        <f t="shared" si="108"/>
        <v/>
      </c>
      <c r="V511" t="str">
        <f t="shared" si="109"/>
        <v/>
      </c>
      <c r="W511" t="str">
        <f t="shared" si="110"/>
        <v/>
      </c>
      <c r="X511" t="str">
        <f t="shared" si="111"/>
        <v/>
      </c>
    </row>
    <row r="512" spans="1:24" x14ac:dyDescent="0.35">
      <c r="A512">
        <v>2014</v>
      </c>
      <c r="B512" s="14">
        <v>41829</v>
      </c>
      <c r="C512">
        <v>83.7</v>
      </c>
      <c r="D512">
        <v>0</v>
      </c>
      <c r="E512">
        <v>99.48690000000002</v>
      </c>
      <c r="F512" s="14">
        <v>41860</v>
      </c>
      <c r="G512">
        <v>22.2</v>
      </c>
      <c r="H512">
        <v>0.01</v>
      </c>
      <c r="I512">
        <v>15.282899999999998</v>
      </c>
      <c r="J512" s="14">
        <v>41891</v>
      </c>
      <c r="K512">
        <v>11.2</v>
      </c>
      <c r="L512">
        <v>0</v>
      </c>
      <c r="M512">
        <v>3.2644000000000002</v>
      </c>
      <c r="O512" t="str">
        <f t="shared" si="112"/>
        <v/>
      </c>
      <c r="P512" t="str">
        <f t="shared" si="103"/>
        <v/>
      </c>
      <c r="Q512" t="str">
        <f t="shared" si="104"/>
        <v/>
      </c>
      <c r="R512" t="str">
        <f t="shared" si="105"/>
        <v/>
      </c>
      <c r="S512" t="str">
        <f t="shared" si="106"/>
        <v/>
      </c>
      <c r="T512" t="str">
        <f t="shared" si="107"/>
        <v/>
      </c>
      <c r="U512" t="str">
        <f t="shared" si="108"/>
        <v/>
      </c>
      <c r="V512" t="str">
        <f t="shared" si="109"/>
        <v/>
      </c>
      <c r="W512" t="str">
        <f t="shared" si="110"/>
        <v/>
      </c>
      <c r="X512" t="str">
        <f t="shared" si="111"/>
        <v/>
      </c>
    </row>
    <row r="513" spans="1:24" x14ac:dyDescent="0.35">
      <c r="A513">
        <v>2014</v>
      </c>
      <c r="B513" s="14">
        <v>41830</v>
      </c>
      <c r="C513">
        <v>61.4</v>
      </c>
      <c r="D513">
        <v>0</v>
      </c>
      <c r="E513">
        <v>67.441800000000001</v>
      </c>
      <c r="F513" s="14">
        <v>41861</v>
      </c>
      <c r="G513">
        <v>19</v>
      </c>
      <c r="H513">
        <v>0</v>
      </c>
      <c r="I513">
        <v>9.2929999999999993</v>
      </c>
      <c r="J513" s="14">
        <v>41892</v>
      </c>
      <c r="K513">
        <v>10.5</v>
      </c>
      <c r="L513">
        <v>0</v>
      </c>
      <c r="M513">
        <v>2.2584999999999997</v>
      </c>
      <c r="O513" t="str">
        <f t="shared" si="112"/>
        <v/>
      </c>
      <c r="P513" t="str">
        <f t="shared" si="103"/>
        <v/>
      </c>
      <c r="Q513" t="str">
        <f t="shared" si="104"/>
        <v/>
      </c>
      <c r="R513" t="str">
        <f t="shared" si="105"/>
        <v/>
      </c>
      <c r="S513" t="str">
        <f t="shared" si="106"/>
        <v/>
      </c>
      <c r="T513" t="str">
        <f t="shared" si="107"/>
        <v/>
      </c>
      <c r="U513" t="str">
        <f t="shared" si="108"/>
        <v/>
      </c>
      <c r="V513" t="str">
        <f t="shared" si="109"/>
        <v/>
      </c>
      <c r="W513" t="str">
        <f t="shared" si="110"/>
        <v/>
      </c>
      <c r="X513" t="str">
        <f t="shared" si="111"/>
        <v/>
      </c>
    </row>
    <row r="514" spans="1:24" x14ac:dyDescent="0.35">
      <c r="A514">
        <v>2014</v>
      </c>
      <c r="B514" s="14">
        <v>41831</v>
      </c>
      <c r="C514">
        <v>48.4</v>
      </c>
      <c r="D514">
        <v>8.9999999999999993E-3</v>
      </c>
      <c r="E514">
        <v>50.013149999999996</v>
      </c>
      <c r="F514" s="14">
        <v>41862</v>
      </c>
      <c r="G514">
        <v>17.3</v>
      </c>
      <c r="H514">
        <v>0</v>
      </c>
      <c r="I514">
        <v>6.8501000000000012</v>
      </c>
      <c r="J514" s="14">
        <v>41893</v>
      </c>
      <c r="K514">
        <v>10.6</v>
      </c>
      <c r="L514">
        <v>0</v>
      </c>
      <c r="M514">
        <v>2.4022000000000006</v>
      </c>
      <c r="O514" t="str">
        <f t="shared" si="112"/>
        <v/>
      </c>
      <c r="P514" t="str">
        <f t="shared" si="103"/>
        <v/>
      </c>
      <c r="Q514" t="str">
        <f t="shared" si="104"/>
        <v/>
      </c>
      <c r="R514" t="str">
        <f t="shared" si="105"/>
        <v/>
      </c>
      <c r="S514" t="str">
        <f t="shared" si="106"/>
        <v/>
      </c>
      <c r="T514" t="str">
        <f t="shared" si="107"/>
        <v/>
      </c>
      <c r="U514" t="str">
        <f t="shared" si="108"/>
        <v/>
      </c>
      <c r="V514" t="str">
        <f t="shared" si="109"/>
        <v/>
      </c>
      <c r="W514" t="str">
        <f t="shared" si="110"/>
        <v/>
      </c>
      <c r="X514" t="str">
        <f t="shared" si="111"/>
        <v/>
      </c>
    </row>
    <row r="515" spans="1:24" x14ac:dyDescent="0.35">
      <c r="A515">
        <v>2014</v>
      </c>
      <c r="B515" s="14">
        <v>41832</v>
      </c>
      <c r="C515">
        <v>41.4</v>
      </c>
      <c r="D515">
        <v>0</v>
      </c>
      <c r="E515">
        <v>38.701799999999999</v>
      </c>
      <c r="F515" s="14">
        <v>41863</v>
      </c>
      <c r="G515">
        <v>16.3</v>
      </c>
      <c r="H515">
        <v>0</v>
      </c>
      <c r="I515">
        <v>5.4131</v>
      </c>
      <c r="J515" s="14">
        <v>41894</v>
      </c>
      <c r="K515">
        <v>11.1</v>
      </c>
      <c r="L515">
        <v>0.13</v>
      </c>
      <c r="M515">
        <v>21.2102</v>
      </c>
      <c r="O515" t="str">
        <f t="shared" si="112"/>
        <v/>
      </c>
      <c r="P515" t="str">
        <f t="shared" si="103"/>
        <v/>
      </c>
      <c r="Q515" t="str">
        <f t="shared" si="104"/>
        <v/>
      </c>
      <c r="R515" t="str">
        <f t="shared" si="105"/>
        <v/>
      </c>
      <c r="S515" t="str">
        <f t="shared" si="106"/>
        <v/>
      </c>
      <c r="T515" t="str">
        <f t="shared" si="107"/>
        <v/>
      </c>
      <c r="U515" t="str">
        <f t="shared" si="108"/>
        <v/>
      </c>
      <c r="V515" t="str">
        <f t="shared" si="109"/>
        <v/>
      </c>
      <c r="W515" t="str">
        <f t="shared" si="110"/>
        <v/>
      </c>
      <c r="X515" t="str">
        <f t="shared" si="111"/>
        <v/>
      </c>
    </row>
    <row r="516" spans="1:24" x14ac:dyDescent="0.35">
      <c r="A516">
        <v>2014</v>
      </c>
      <c r="B516" s="14">
        <v>41833</v>
      </c>
      <c r="C516">
        <v>35.5</v>
      </c>
      <c r="D516">
        <v>0</v>
      </c>
      <c r="E516">
        <v>30.223500000000001</v>
      </c>
      <c r="F516" s="14">
        <v>41864</v>
      </c>
      <c r="G516">
        <v>16.399999999999999</v>
      </c>
      <c r="H516">
        <v>0.04</v>
      </c>
      <c r="I516">
        <v>11.122799999999998</v>
      </c>
      <c r="J516" s="14">
        <v>41895</v>
      </c>
      <c r="K516">
        <v>10.5</v>
      </c>
      <c r="L516">
        <v>0</v>
      </c>
      <c r="M516">
        <v>2.2584999999999997</v>
      </c>
      <c r="O516" t="str">
        <f t="shared" si="112"/>
        <v/>
      </c>
      <c r="P516" t="str">
        <f t="shared" si="103"/>
        <v/>
      </c>
      <c r="Q516" t="str">
        <f t="shared" si="104"/>
        <v/>
      </c>
      <c r="R516" t="str">
        <f t="shared" si="105"/>
        <v/>
      </c>
      <c r="S516" t="str">
        <f t="shared" si="106"/>
        <v/>
      </c>
      <c r="T516" t="str">
        <f t="shared" si="107"/>
        <v/>
      </c>
      <c r="U516" t="str">
        <f t="shared" si="108"/>
        <v/>
      </c>
      <c r="V516" t="str">
        <f t="shared" si="109"/>
        <v/>
      </c>
      <c r="W516" t="str">
        <f t="shared" si="110"/>
        <v/>
      </c>
      <c r="X516" t="str">
        <f t="shared" si="111"/>
        <v/>
      </c>
    </row>
    <row r="517" spans="1:24" x14ac:dyDescent="0.35">
      <c r="A517">
        <v>2014</v>
      </c>
      <c r="B517" s="14">
        <v>41834</v>
      </c>
      <c r="C517">
        <v>36.1</v>
      </c>
      <c r="D517">
        <v>0.25</v>
      </c>
      <c r="E517">
        <v>65.873199999999997</v>
      </c>
      <c r="F517" s="14">
        <v>41865</v>
      </c>
      <c r="G517">
        <v>40.200000000000003</v>
      </c>
      <c r="H517">
        <v>0.79</v>
      </c>
      <c r="I517">
        <v>149.6859</v>
      </c>
      <c r="J517" s="14">
        <v>41896</v>
      </c>
      <c r="K517">
        <v>10.3</v>
      </c>
      <c r="L517">
        <v>0.06</v>
      </c>
      <c r="M517">
        <v>10.320100000000002</v>
      </c>
      <c r="O517" t="str">
        <f t="shared" si="112"/>
        <v/>
      </c>
      <c r="P517" t="str">
        <f t="shared" si="103"/>
        <v/>
      </c>
      <c r="Q517" t="str">
        <f t="shared" si="104"/>
        <v/>
      </c>
      <c r="R517" t="str">
        <f t="shared" si="105"/>
        <v/>
      </c>
      <c r="S517" t="str">
        <f t="shared" si="106"/>
        <v/>
      </c>
      <c r="T517" t="str">
        <f t="shared" si="107"/>
        <v/>
      </c>
      <c r="U517" t="str">
        <f t="shared" si="108"/>
        <v/>
      </c>
      <c r="V517" t="str">
        <f t="shared" si="109"/>
        <v/>
      </c>
      <c r="W517" t="str">
        <f t="shared" si="110"/>
        <v/>
      </c>
      <c r="X517" t="str">
        <f t="shared" si="111"/>
        <v/>
      </c>
    </row>
    <row r="518" spans="1:24" x14ac:dyDescent="0.35">
      <c r="A518">
        <v>2014</v>
      </c>
      <c r="B518" s="14">
        <v>41835</v>
      </c>
      <c r="C518">
        <v>49.9</v>
      </c>
      <c r="D518">
        <v>0.44</v>
      </c>
      <c r="E518">
        <v>112.14230000000001</v>
      </c>
      <c r="F518" s="14">
        <v>41866</v>
      </c>
      <c r="G518">
        <v>42</v>
      </c>
      <c r="H518">
        <v>0</v>
      </c>
      <c r="I518">
        <v>42.343999999999994</v>
      </c>
      <c r="J518" s="14">
        <v>41897</v>
      </c>
      <c r="K518">
        <v>9.75</v>
      </c>
      <c r="L518">
        <v>0</v>
      </c>
      <c r="M518">
        <v>1.1807499999999997</v>
      </c>
      <c r="O518" t="str">
        <f t="shared" si="112"/>
        <v/>
      </c>
      <c r="P518" t="str">
        <f t="shared" ref="P518:P581" si="113">IF(AND($O518&lt;&gt;"",$E518&lt;&gt;""),SUM(E518:E524),"")</f>
        <v/>
      </c>
      <c r="Q518" t="str">
        <f t="shared" ref="Q518:Q581" si="114">IF(AND($O518&lt;&gt;"",$E525&lt;&gt;""),SUM(E525:E531),"")</f>
        <v/>
      </c>
      <c r="R518" t="str">
        <f t="shared" ref="R518:R581" si="115">IF(AND($O518&lt;&gt;"",$E532&lt;&gt;""),SUM(E532:E538),"")</f>
        <v/>
      </c>
      <c r="S518" t="str">
        <f t="shared" ref="S518:S581" si="116">IF(AND($O518&lt;&gt;"",$E539&lt;&gt;""),SUM(E539:E545),"")</f>
        <v/>
      </c>
      <c r="T518" t="str">
        <f t="shared" ref="T518:T581" si="117">IF(AND($O518&lt;&gt;"",$E546&lt;&gt;""),SUM(E546:E548)+SUM(I518:I521),"")</f>
        <v/>
      </c>
      <c r="U518" t="str">
        <f t="shared" ref="U518:U581" si="118">IF(AND($O518&lt;&gt;"",$I522&lt;&gt;""),SUM(I522:I528),"")</f>
        <v/>
      </c>
      <c r="V518" t="str">
        <f t="shared" ref="V518:V581" si="119">IF(AND($O518&lt;&gt;"",$I529&lt;&gt;""),SUM(I529:I535),"")</f>
        <v/>
      </c>
      <c r="W518" t="str">
        <f t="shared" ref="W518:W581" si="120">IF(AND($O518&lt;&gt;"",$I536&lt;&gt;""),SUM(I536:I542),"")</f>
        <v/>
      </c>
      <c r="X518" t="str">
        <f t="shared" ref="X518:X581" si="121">IF(AND($O518&lt;&gt;"",$I543&lt;&gt;""),SUM(I543:I548)+M518,"")</f>
        <v/>
      </c>
    </row>
    <row r="519" spans="1:24" x14ac:dyDescent="0.35">
      <c r="A519">
        <v>2014</v>
      </c>
      <c r="B519" s="14">
        <v>41836</v>
      </c>
      <c r="C519">
        <v>101</v>
      </c>
      <c r="D519">
        <v>2.1</v>
      </c>
      <c r="E519">
        <v>416.56200000000001</v>
      </c>
      <c r="F519" s="14">
        <v>41867</v>
      </c>
      <c r="G519">
        <v>35.200000000000003</v>
      </c>
      <c r="H519">
        <v>0</v>
      </c>
      <c r="I519">
        <v>32.572400000000002</v>
      </c>
      <c r="J519" s="14">
        <v>41898</v>
      </c>
      <c r="K519">
        <v>9.51</v>
      </c>
      <c r="L519">
        <v>0.01</v>
      </c>
      <c r="M519">
        <v>2.2273699999999996</v>
      </c>
      <c r="O519" t="str">
        <f t="shared" si="112"/>
        <v/>
      </c>
      <c r="P519" t="str">
        <f t="shared" si="113"/>
        <v/>
      </c>
      <c r="Q519" t="str">
        <f t="shared" si="114"/>
        <v/>
      </c>
      <c r="R519" t="str">
        <f t="shared" si="115"/>
        <v/>
      </c>
      <c r="S519" t="str">
        <f t="shared" si="116"/>
        <v/>
      </c>
      <c r="T519" t="str">
        <f t="shared" si="117"/>
        <v/>
      </c>
      <c r="U519" t="str">
        <f t="shared" si="118"/>
        <v/>
      </c>
      <c r="V519" t="str">
        <f t="shared" si="119"/>
        <v/>
      </c>
      <c r="W519" t="str">
        <f t="shared" si="120"/>
        <v/>
      </c>
      <c r="X519" t="str">
        <f t="shared" si="121"/>
        <v/>
      </c>
    </row>
    <row r="520" spans="1:24" x14ac:dyDescent="0.35">
      <c r="A520">
        <v>2014</v>
      </c>
      <c r="B520" s="14">
        <v>41837</v>
      </c>
      <c r="C520">
        <v>163</v>
      </c>
      <c r="D520">
        <v>0.23</v>
      </c>
      <c r="E520">
        <v>245.44550000000004</v>
      </c>
      <c r="F520" s="14">
        <v>41868</v>
      </c>
      <c r="G520">
        <v>31.3</v>
      </c>
      <c r="H520">
        <v>0.01</v>
      </c>
      <c r="I520">
        <v>28.359600000000004</v>
      </c>
      <c r="J520" s="14">
        <v>41899</v>
      </c>
      <c r="K520">
        <v>9.25</v>
      </c>
      <c r="L520">
        <v>0</v>
      </c>
      <c r="M520">
        <v>0.46225000000000094</v>
      </c>
      <c r="O520" t="str">
        <f t="shared" si="112"/>
        <v/>
      </c>
      <c r="P520" t="str">
        <f t="shared" si="113"/>
        <v/>
      </c>
      <c r="Q520" t="str">
        <f t="shared" si="114"/>
        <v/>
      </c>
      <c r="R520" t="str">
        <f t="shared" si="115"/>
        <v/>
      </c>
      <c r="S520" t="str">
        <f t="shared" si="116"/>
        <v/>
      </c>
      <c r="T520" t="str">
        <f t="shared" si="117"/>
        <v/>
      </c>
      <c r="U520" t="str">
        <f t="shared" si="118"/>
        <v/>
      </c>
      <c r="V520" t="str">
        <f t="shared" si="119"/>
        <v/>
      </c>
      <c r="W520" t="str">
        <f t="shared" si="120"/>
        <v/>
      </c>
      <c r="X520" t="str">
        <f t="shared" si="121"/>
        <v/>
      </c>
    </row>
    <row r="521" spans="1:24" x14ac:dyDescent="0.35">
      <c r="A521">
        <v>2014</v>
      </c>
      <c r="B521" s="14">
        <v>41838</v>
      </c>
      <c r="C521">
        <v>139</v>
      </c>
      <c r="D521">
        <v>0</v>
      </c>
      <c r="E521">
        <v>178.953</v>
      </c>
      <c r="F521" s="14">
        <v>41869</v>
      </c>
      <c r="G521">
        <v>28.2</v>
      </c>
      <c r="H521">
        <v>0.01</v>
      </c>
      <c r="I521">
        <v>23.904900000000001</v>
      </c>
      <c r="J521" s="14">
        <v>41900</v>
      </c>
      <c r="K521">
        <v>8.84</v>
      </c>
      <c r="L521">
        <v>0</v>
      </c>
      <c r="M521">
        <v>-0.12692000000000014</v>
      </c>
      <c r="O521" t="str">
        <f t="shared" ref="O521:O584" si="122">IF(A521&lt;&gt;A520,A521,"")</f>
        <v/>
      </c>
      <c r="P521" t="str">
        <f t="shared" si="113"/>
        <v/>
      </c>
      <c r="Q521" t="str">
        <f t="shared" si="114"/>
        <v/>
      </c>
      <c r="R521" t="str">
        <f t="shared" si="115"/>
        <v/>
      </c>
      <c r="S521" t="str">
        <f t="shared" si="116"/>
        <v/>
      </c>
      <c r="T521" t="str">
        <f t="shared" si="117"/>
        <v/>
      </c>
      <c r="U521" t="str">
        <f t="shared" si="118"/>
        <v/>
      </c>
      <c r="V521" t="str">
        <f t="shared" si="119"/>
        <v/>
      </c>
      <c r="W521" t="str">
        <f t="shared" si="120"/>
        <v/>
      </c>
      <c r="X521" t="str">
        <f t="shared" si="121"/>
        <v/>
      </c>
    </row>
    <row r="522" spans="1:24" x14ac:dyDescent="0.35">
      <c r="A522">
        <v>2014</v>
      </c>
      <c r="B522" s="14">
        <v>41839</v>
      </c>
      <c r="C522">
        <v>95.3</v>
      </c>
      <c r="D522">
        <v>0</v>
      </c>
      <c r="E522">
        <v>116.15610000000001</v>
      </c>
      <c r="F522" s="14">
        <v>41870</v>
      </c>
      <c r="G522">
        <v>24.9</v>
      </c>
      <c r="H522">
        <v>0</v>
      </c>
      <c r="I522">
        <v>17.7713</v>
      </c>
      <c r="J522" s="14">
        <v>41901</v>
      </c>
      <c r="K522">
        <v>8.8800000000000008</v>
      </c>
      <c r="L522">
        <v>0</v>
      </c>
      <c r="M522">
        <v>-6.9439999999998392E-2</v>
      </c>
      <c r="O522" t="str">
        <f t="shared" si="122"/>
        <v/>
      </c>
      <c r="P522" t="str">
        <f t="shared" si="113"/>
        <v/>
      </c>
      <c r="Q522" t="str">
        <f t="shared" si="114"/>
        <v/>
      </c>
      <c r="R522" t="str">
        <f t="shared" si="115"/>
        <v/>
      </c>
      <c r="S522" t="str">
        <f t="shared" si="116"/>
        <v/>
      </c>
      <c r="T522" t="str">
        <f t="shared" si="117"/>
        <v/>
      </c>
      <c r="U522" t="str">
        <f t="shared" si="118"/>
        <v/>
      </c>
      <c r="V522" t="str">
        <f t="shared" si="119"/>
        <v/>
      </c>
      <c r="W522" t="str">
        <f t="shared" si="120"/>
        <v/>
      </c>
      <c r="X522" t="str">
        <f t="shared" si="121"/>
        <v/>
      </c>
    </row>
    <row r="523" spans="1:24" x14ac:dyDescent="0.35">
      <c r="A523">
        <v>2014</v>
      </c>
      <c r="B523" s="14">
        <v>41840</v>
      </c>
      <c r="C523">
        <v>68.2</v>
      </c>
      <c r="D523">
        <v>0</v>
      </c>
      <c r="E523">
        <v>77.213400000000007</v>
      </c>
      <c r="F523" s="14">
        <v>41871</v>
      </c>
      <c r="G523">
        <v>21.9</v>
      </c>
      <c r="H523">
        <v>0</v>
      </c>
      <c r="I523">
        <v>13.460299999999997</v>
      </c>
      <c r="J523" s="14">
        <v>41902</v>
      </c>
      <c r="K523">
        <v>8.5</v>
      </c>
      <c r="L523">
        <v>0</v>
      </c>
      <c r="M523">
        <v>-0.61549999999999905</v>
      </c>
      <c r="O523" t="str">
        <f t="shared" si="122"/>
        <v/>
      </c>
      <c r="P523" t="str">
        <f t="shared" si="113"/>
        <v/>
      </c>
      <c r="Q523" t="str">
        <f t="shared" si="114"/>
        <v/>
      </c>
      <c r="R523" t="str">
        <f t="shared" si="115"/>
        <v/>
      </c>
      <c r="S523" t="str">
        <f t="shared" si="116"/>
        <v/>
      </c>
      <c r="T523" t="str">
        <f t="shared" si="117"/>
        <v/>
      </c>
      <c r="U523" t="str">
        <f t="shared" si="118"/>
        <v/>
      </c>
      <c r="V523" t="str">
        <f t="shared" si="119"/>
        <v/>
      </c>
      <c r="W523" t="str">
        <f t="shared" si="120"/>
        <v/>
      </c>
      <c r="X523" t="str">
        <f t="shared" si="121"/>
        <v/>
      </c>
    </row>
    <row r="524" spans="1:24" x14ac:dyDescent="0.35">
      <c r="A524">
        <v>2014</v>
      </c>
      <c r="B524" s="14">
        <v>41841</v>
      </c>
      <c r="C524">
        <v>53.1</v>
      </c>
      <c r="D524">
        <v>0</v>
      </c>
      <c r="E524">
        <v>55.514700000000012</v>
      </c>
      <c r="F524" s="14">
        <v>41872</v>
      </c>
      <c r="G524">
        <v>19.7</v>
      </c>
      <c r="H524">
        <v>0</v>
      </c>
      <c r="I524">
        <v>10.2989</v>
      </c>
      <c r="J524" s="14">
        <v>41903</v>
      </c>
      <c r="K524">
        <v>8.4700000000000006</v>
      </c>
      <c r="L524">
        <v>0.15</v>
      </c>
      <c r="M524">
        <v>20.213889999999999</v>
      </c>
      <c r="O524" t="str">
        <f t="shared" si="122"/>
        <v/>
      </c>
      <c r="P524" t="str">
        <f t="shared" si="113"/>
        <v/>
      </c>
      <c r="Q524" t="str">
        <f t="shared" si="114"/>
        <v/>
      </c>
      <c r="R524" t="str">
        <f t="shared" si="115"/>
        <v/>
      </c>
      <c r="S524" t="str">
        <f t="shared" si="116"/>
        <v/>
      </c>
      <c r="T524" t="str">
        <f t="shared" si="117"/>
        <v/>
      </c>
      <c r="U524" t="str">
        <f t="shared" si="118"/>
        <v/>
      </c>
      <c r="V524" t="str">
        <f t="shared" si="119"/>
        <v/>
      </c>
      <c r="W524" t="str">
        <f t="shared" si="120"/>
        <v/>
      </c>
      <c r="X524" t="str">
        <f t="shared" si="121"/>
        <v/>
      </c>
    </row>
    <row r="525" spans="1:24" x14ac:dyDescent="0.35">
      <c r="A525">
        <v>2014</v>
      </c>
      <c r="B525" s="14">
        <v>41842</v>
      </c>
      <c r="C525">
        <v>44.1</v>
      </c>
      <c r="D525">
        <v>0</v>
      </c>
      <c r="E525">
        <v>42.581700000000005</v>
      </c>
      <c r="F525" s="14">
        <v>41873</v>
      </c>
      <c r="G525">
        <v>18.2</v>
      </c>
      <c r="H525">
        <v>0</v>
      </c>
      <c r="I525">
        <v>8.1433999999999997</v>
      </c>
      <c r="J525" s="14">
        <v>41904</v>
      </c>
      <c r="K525">
        <v>9.39</v>
      </c>
      <c r="L525">
        <v>0.02</v>
      </c>
      <c r="M525">
        <v>3.4464300000000017</v>
      </c>
      <c r="O525" t="str">
        <f t="shared" si="122"/>
        <v/>
      </c>
      <c r="P525" t="str">
        <f t="shared" si="113"/>
        <v/>
      </c>
      <c r="Q525" t="str">
        <f t="shared" si="114"/>
        <v/>
      </c>
      <c r="R525" t="str">
        <f t="shared" si="115"/>
        <v/>
      </c>
      <c r="S525" t="str">
        <f t="shared" si="116"/>
        <v/>
      </c>
      <c r="T525" t="str">
        <f t="shared" si="117"/>
        <v/>
      </c>
      <c r="U525" t="str">
        <f t="shared" si="118"/>
        <v/>
      </c>
      <c r="V525" t="str">
        <f t="shared" si="119"/>
        <v/>
      </c>
      <c r="W525" t="str">
        <f t="shared" si="120"/>
        <v/>
      </c>
      <c r="X525" t="str">
        <f t="shared" si="121"/>
        <v/>
      </c>
    </row>
    <row r="526" spans="1:24" x14ac:dyDescent="0.35">
      <c r="A526">
        <v>2014</v>
      </c>
      <c r="B526" s="14">
        <v>41843</v>
      </c>
      <c r="C526">
        <v>63.1</v>
      </c>
      <c r="D526">
        <v>0</v>
      </c>
      <c r="E526">
        <v>69.884700000000009</v>
      </c>
      <c r="F526" s="14">
        <v>41874</v>
      </c>
      <c r="G526">
        <v>17</v>
      </c>
      <c r="H526">
        <v>0</v>
      </c>
      <c r="I526">
        <v>6.4190000000000005</v>
      </c>
      <c r="J526" s="14">
        <v>41905</v>
      </c>
      <c r="K526">
        <v>8.4</v>
      </c>
      <c r="L526">
        <v>0</v>
      </c>
      <c r="M526">
        <v>-0.75919999999999987</v>
      </c>
      <c r="O526" t="str">
        <f t="shared" si="122"/>
        <v/>
      </c>
      <c r="P526" t="str">
        <f t="shared" si="113"/>
        <v/>
      </c>
      <c r="Q526" t="str">
        <f t="shared" si="114"/>
        <v/>
      </c>
      <c r="R526" t="str">
        <f t="shared" si="115"/>
        <v/>
      </c>
      <c r="S526" t="str">
        <f t="shared" si="116"/>
        <v/>
      </c>
      <c r="T526" t="str">
        <f t="shared" si="117"/>
        <v/>
      </c>
      <c r="U526" t="str">
        <f t="shared" si="118"/>
        <v/>
      </c>
      <c r="V526" t="str">
        <f t="shared" si="119"/>
        <v/>
      </c>
      <c r="W526" t="str">
        <f t="shared" si="120"/>
        <v/>
      </c>
      <c r="X526" t="str">
        <f t="shared" si="121"/>
        <v/>
      </c>
    </row>
    <row r="527" spans="1:24" x14ac:dyDescent="0.35">
      <c r="A527">
        <v>2014</v>
      </c>
      <c r="B527" s="14">
        <v>41844</v>
      </c>
      <c r="C527">
        <v>40.200000000000003</v>
      </c>
      <c r="D527">
        <v>0.19</v>
      </c>
      <c r="E527">
        <v>63.415900000000015</v>
      </c>
      <c r="F527" s="14">
        <v>41875</v>
      </c>
      <c r="G527">
        <v>16</v>
      </c>
      <c r="H527">
        <v>0</v>
      </c>
      <c r="I527">
        <v>4.9819999999999993</v>
      </c>
      <c r="J527" s="14">
        <v>41906</v>
      </c>
      <c r="K527">
        <v>8.1199999999999992</v>
      </c>
      <c r="L527">
        <v>0</v>
      </c>
      <c r="M527">
        <v>-1.1615600000000015</v>
      </c>
      <c r="O527" t="str">
        <f t="shared" si="122"/>
        <v/>
      </c>
      <c r="P527" t="str">
        <f t="shared" si="113"/>
        <v/>
      </c>
      <c r="Q527" t="str">
        <f t="shared" si="114"/>
        <v/>
      </c>
      <c r="R527" t="str">
        <f t="shared" si="115"/>
        <v/>
      </c>
      <c r="S527" t="str">
        <f t="shared" si="116"/>
        <v/>
      </c>
      <c r="T527" t="str">
        <f t="shared" si="117"/>
        <v/>
      </c>
      <c r="U527" t="str">
        <f t="shared" si="118"/>
        <v/>
      </c>
      <c r="V527" t="str">
        <f t="shared" si="119"/>
        <v/>
      </c>
      <c r="W527" t="str">
        <f t="shared" si="120"/>
        <v/>
      </c>
      <c r="X527" t="str">
        <f t="shared" si="121"/>
        <v/>
      </c>
    </row>
    <row r="528" spans="1:24" x14ac:dyDescent="0.35">
      <c r="A528">
        <v>2014</v>
      </c>
      <c r="B528" s="14">
        <v>41845</v>
      </c>
      <c r="C528">
        <v>34.4</v>
      </c>
      <c r="D528">
        <v>0</v>
      </c>
      <c r="E528">
        <v>28.642800000000001</v>
      </c>
      <c r="F528" s="14">
        <v>41876</v>
      </c>
      <c r="G528">
        <v>15</v>
      </c>
      <c r="H528">
        <v>0</v>
      </c>
      <c r="I528">
        <v>3.5449999999999982</v>
      </c>
      <c r="J528" s="14">
        <v>41907</v>
      </c>
      <c r="K528">
        <v>7.9</v>
      </c>
      <c r="L528">
        <v>0</v>
      </c>
      <c r="M528">
        <v>-1.4776999999999987</v>
      </c>
      <c r="O528" t="str">
        <f t="shared" si="122"/>
        <v/>
      </c>
      <c r="P528" t="str">
        <f t="shared" si="113"/>
        <v/>
      </c>
      <c r="Q528" t="str">
        <f t="shared" si="114"/>
        <v/>
      </c>
      <c r="R528" t="str">
        <f t="shared" si="115"/>
        <v/>
      </c>
      <c r="S528" t="str">
        <f t="shared" si="116"/>
        <v/>
      </c>
      <c r="T528" t="str">
        <f t="shared" si="117"/>
        <v/>
      </c>
      <c r="U528" t="str">
        <f t="shared" si="118"/>
        <v/>
      </c>
      <c r="V528" t="str">
        <f t="shared" si="119"/>
        <v/>
      </c>
      <c r="W528" t="str">
        <f t="shared" si="120"/>
        <v/>
      </c>
      <c r="X528" t="str">
        <f t="shared" si="121"/>
        <v/>
      </c>
    </row>
    <row r="529" spans="1:24" x14ac:dyDescent="0.35">
      <c r="A529">
        <v>2014</v>
      </c>
      <c r="B529" s="14">
        <v>41846</v>
      </c>
      <c r="C529">
        <v>30</v>
      </c>
      <c r="D529">
        <v>0</v>
      </c>
      <c r="E529">
        <v>22.32</v>
      </c>
      <c r="F529" s="14">
        <v>41877</v>
      </c>
      <c r="G529">
        <v>14.3</v>
      </c>
      <c r="H529">
        <v>0</v>
      </c>
      <c r="I529">
        <v>2.5391000000000012</v>
      </c>
      <c r="J529" s="14">
        <v>41908</v>
      </c>
      <c r="K529">
        <v>7.39</v>
      </c>
      <c r="L529">
        <v>0</v>
      </c>
      <c r="M529">
        <v>-2.2105700000000006</v>
      </c>
      <c r="O529" t="str">
        <f t="shared" si="122"/>
        <v/>
      </c>
      <c r="P529" t="str">
        <f t="shared" si="113"/>
        <v/>
      </c>
      <c r="Q529" t="str">
        <f t="shared" si="114"/>
        <v/>
      </c>
      <c r="R529" t="str">
        <f t="shared" si="115"/>
        <v/>
      </c>
      <c r="S529" t="str">
        <f t="shared" si="116"/>
        <v/>
      </c>
      <c r="T529" t="str">
        <f t="shared" si="117"/>
        <v/>
      </c>
      <c r="U529" t="str">
        <f t="shared" si="118"/>
        <v/>
      </c>
      <c r="V529" t="str">
        <f t="shared" si="119"/>
        <v/>
      </c>
      <c r="W529" t="str">
        <f t="shared" si="120"/>
        <v/>
      </c>
      <c r="X529" t="str">
        <f t="shared" si="121"/>
        <v/>
      </c>
    </row>
    <row r="530" spans="1:24" x14ac:dyDescent="0.35">
      <c r="A530">
        <v>2014</v>
      </c>
      <c r="B530" s="14">
        <v>41847</v>
      </c>
      <c r="C530">
        <v>28.5</v>
      </c>
      <c r="D530">
        <v>0</v>
      </c>
      <c r="E530">
        <v>20.164500000000004</v>
      </c>
      <c r="F530" s="14">
        <v>41878</v>
      </c>
      <c r="G530">
        <v>13.5</v>
      </c>
      <c r="H530">
        <v>0</v>
      </c>
      <c r="I530">
        <v>1.3894999999999982</v>
      </c>
      <c r="J530" s="14">
        <v>41909</v>
      </c>
      <c r="K530">
        <v>7.34</v>
      </c>
      <c r="L530">
        <v>0</v>
      </c>
      <c r="M530">
        <v>-2.2824200000000001</v>
      </c>
      <c r="O530" t="str">
        <f t="shared" si="122"/>
        <v/>
      </c>
      <c r="P530" t="str">
        <f t="shared" si="113"/>
        <v/>
      </c>
      <c r="Q530" t="str">
        <f t="shared" si="114"/>
        <v/>
      </c>
      <c r="R530" t="str">
        <f t="shared" si="115"/>
        <v/>
      </c>
      <c r="S530" t="str">
        <f t="shared" si="116"/>
        <v/>
      </c>
      <c r="T530" t="str">
        <f t="shared" si="117"/>
        <v/>
      </c>
      <c r="U530" t="str">
        <f t="shared" si="118"/>
        <v/>
      </c>
      <c r="V530" t="str">
        <f t="shared" si="119"/>
        <v/>
      </c>
      <c r="W530" t="str">
        <f t="shared" si="120"/>
        <v/>
      </c>
      <c r="X530" t="str">
        <f t="shared" si="121"/>
        <v/>
      </c>
    </row>
    <row r="531" spans="1:24" x14ac:dyDescent="0.35">
      <c r="A531">
        <v>2014</v>
      </c>
      <c r="B531" s="14">
        <v>41848</v>
      </c>
      <c r="C531">
        <v>28.7</v>
      </c>
      <c r="D531">
        <v>0.46</v>
      </c>
      <c r="E531">
        <v>84.460900000000009</v>
      </c>
      <c r="F531" s="14">
        <v>41879</v>
      </c>
      <c r="G531">
        <v>13.2</v>
      </c>
      <c r="H531">
        <v>0.03</v>
      </c>
      <c r="I531">
        <v>5.1328999999999976</v>
      </c>
      <c r="J531" s="14">
        <v>41910</v>
      </c>
      <c r="K531">
        <v>7.13</v>
      </c>
      <c r="L531">
        <v>0</v>
      </c>
      <c r="M531">
        <v>-2.5841899999999995</v>
      </c>
      <c r="O531" t="str">
        <f t="shared" si="122"/>
        <v/>
      </c>
      <c r="P531" t="str">
        <f t="shared" si="113"/>
        <v/>
      </c>
      <c r="Q531" t="str">
        <f t="shared" si="114"/>
        <v/>
      </c>
      <c r="R531" t="str">
        <f t="shared" si="115"/>
        <v/>
      </c>
      <c r="S531" t="str">
        <f t="shared" si="116"/>
        <v/>
      </c>
      <c r="T531" t="str">
        <f t="shared" si="117"/>
        <v/>
      </c>
      <c r="U531" t="str">
        <f t="shared" si="118"/>
        <v/>
      </c>
      <c r="V531" t="str">
        <f t="shared" si="119"/>
        <v/>
      </c>
      <c r="W531" t="str">
        <f t="shared" si="120"/>
        <v/>
      </c>
      <c r="X531" t="str">
        <f t="shared" si="121"/>
        <v/>
      </c>
    </row>
    <row r="532" spans="1:24" x14ac:dyDescent="0.35">
      <c r="A532">
        <v>2014</v>
      </c>
      <c r="B532" s="14">
        <v>41849</v>
      </c>
      <c r="C532">
        <v>32.799999999999997</v>
      </c>
      <c r="D532">
        <v>0.05</v>
      </c>
      <c r="E532">
        <v>33.301100000000005</v>
      </c>
      <c r="F532" s="14">
        <v>41880</v>
      </c>
      <c r="G532">
        <v>12.7</v>
      </c>
      <c r="H532">
        <v>0</v>
      </c>
      <c r="I532">
        <v>0.23989999999999867</v>
      </c>
      <c r="J532" s="14">
        <v>41911</v>
      </c>
      <c r="K532">
        <v>6.78</v>
      </c>
      <c r="L532">
        <v>0</v>
      </c>
      <c r="M532">
        <v>-3.0871399999999998</v>
      </c>
      <c r="O532" t="str">
        <f t="shared" si="122"/>
        <v/>
      </c>
      <c r="P532" t="str">
        <f t="shared" si="113"/>
        <v/>
      </c>
      <c r="Q532" t="str">
        <f t="shared" si="114"/>
        <v/>
      </c>
      <c r="R532" t="str">
        <f t="shared" si="115"/>
        <v/>
      </c>
      <c r="S532" t="str">
        <f t="shared" si="116"/>
        <v/>
      </c>
      <c r="T532" t="str">
        <f t="shared" si="117"/>
        <v/>
      </c>
      <c r="U532" t="str">
        <f t="shared" si="118"/>
        <v/>
      </c>
      <c r="V532" t="str">
        <f t="shared" si="119"/>
        <v/>
      </c>
      <c r="W532" t="str">
        <f t="shared" si="120"/>
        <v/>
      </c>
      <c r="X532" t="str">
        <f t="shared" si="121"/>
        <v/>
      </c>
    </row>
    <row r="533" spans="1:24" x14ac:dyDescent="0.35">
      <c r="A533">
        <v>2014</v>
      </c>
      <c r="B533" s="14">
        <v>41850</v>
      </c>
      <c r="C533">
        <v>30.2</v>
      </c>
      <c r="D533">
        <v>0</v>
      </c>
      <c r="E533">
        <v>22.607399999999998</v>
      </c>
      <c r="F533" s="14">
        <v>41881</v>
      </c>
      <c r="G533">
        <v>11.9</v>
      </c>
      <c r="H533">
        <v>0</v>
      </c>
      <c r="I533">
        <v>-0.90970000000000084</v>
      </c>
      <c r="J533" s="14">
        <v>41912</v>
      </c>
      <c r="K533">
        <v>6.73</v>
      </c>
      <c r="L533">
        <v>0</v>
      </c>
      <c r="M533">
        <v>-3.1589899999999993</v>
      </c>
      <c r="O533" t="str">
        <f t="shared" si="122"/>
        <v/>
      </c>
      <c r="P533" t="str">
        <f t="shared" si="113"/>
        <v/>
      </c>
      <c r="Q533" t="str">
        <f t="shared" si="114"/>
        <v/>
      </c>
      <c r="R533" t="str">
        <f t="shared" si="115"/>
        <v/>
      </c>
      <c r="S533" t="str">
        <f t="shared" si="116"/>
        <v/>
      </c>
      <c r="T533" t="str">
        <f t="shared" si="117"/>
        <v/>
      </c>
      <c r="U533" t="str">
        <f t="shared" si="118"/>
        <v/>
      </c>
      <c r="V533" t="str">
        <f t="shared" si="119"/>
        <v/>
      </c>
      <c r="W533" t="str">
        <f t="shared" si="120"/>
        <v/>
      </c>
      <c r="X533" t="str">
        <f t="shared" si="121"/>
        <v/>
      </c>
    </row>
    <row r="534" spans="1:24" x14ac:dyDescent="0.35">
      <c r="A534">
        <v>2014</v>
      </c>
      <c r="B534" s="14">
        <v>41851</v>
      </c>
      <c r="C534">
        <v>27.3</v>
      </c>
      <c r="D534">
        <v>0</v>
      </c>
      <c r="E534">
        <v>18.440100000000001</v>
      </c>
      <c r="F534" s="14">
        <v>41882</v>
      </c>
      <c r="G534">
        <v>11.5</v>
      </c>
      <c r="H534">
        <v>0</v>
      </c>
      <c r="I534">
        <v>-1.4845000000000006</v>
      </c>
      <c r="M534" t="s">
        <v>87</v>
      </c>
      <c r="O534" t="str">
        <f t="shared" si="122"/>
        <v/>
      </c>
      <c r="P534" t="str">
        <f t="shared" si="113"/>
        <v/>
      </c>
      <c r="Q534" t="str">
        <f t="shared" si="114"/>
        <v/>
      </c>
      <c r="R534" t="str">
        <f t="shared" si="115"/>
        <v/>
      </c>
      <c r="S534" t="str">
        <f t="shared" si="116"/>
        <v/>
      </c>
      <c r="T534" t="str">
        <f t="shared" si="117"/>
        <v/>
      </c>
      <c r="U534" t="str">
        <f t="shared" si="118"/>
        <v/>
      </c>
      <c r="V534" t="str">
        <f t="shared" si="119"/>
        <v/>
      </c>
      <c r="W534" t="str">
        <f t="shared" si="120"/>
        <v/>
      </c>
      <c r="X534" t="str">
        <f t="shared" si="121"/>
        <v/>
      </c>
    </row>
    <row r="535" spans="1:24" x14ac:dyDescent="0.35">
      <c r="A535">
        <v>2015</v>
      </c>
      <c r="B535" s="14">
        <v>42186</v>
      </c>
      <c r="C535">
        <v>57.2</v>
      </c>
      <c r="D535">
        <v>0</v>
      </c>
      <c r="E535">
        <v>61.406400000000012</v>
      </c>
      <c r="F535" s="14">
        <v>42217</v>
      </c>
      <c r="G535">
        <v>13.1</v>
      </c>
      <c r="H535">
        <v>0</v>
      </c>
      <c r="I535">
        <v>0.81469999999999843</v>
      </c>
      <c r="J535" s="14">
        <v>42248</v>
      </c>
      <c r="K535">
        <v>16.399999999999999</v>
      </c>
      <c r="L535">
        <v>0</v>
      </c>
      <c r="M535">
        <v>10.736800000000001</v>
      </c>
      <c r="O535">
        <f t="shared" si="122"/>
        <v>2015</v>
      </c>
      <c r="P535">
        <f t="shared" si="113"/>
        <v>200.2122</v>
      </c>
      <c r="Q535">
        <f t="shared" si="114"/>
        <v>12.971100000000007</v>
      </c>
      <c r="R535">
        <f t="shared" si="115"/>
        <v>66.988200000000006</v>
      </c>
      <c r="S535">
        <f t="shared" si="116"/>
        <v>94.585800000000006</v>
      </c>
      <c r="T535">
        <f t="shared" si="117"/>
        <v>2.3923999999999985</v>
      </c>
      <c r="U535">
        <f t="shared" si="118"/>
        <v>47.24199999999999</v>
      </c>
      <c r="V535">
        <f t="shared" si="119"/>
        <v>224.23519999999999</v>
      </c>
      <c r="W535">
        <f t="shared" si="120"/>
        <v>28.934499999999986</v>
      </c>
      <c r="X535">
        <f t="shared" si="121"/>
        <v>232.65289999999999</v>
      </c>
    </row>
    <row r="536" spans="1:24" x14ac:dyDescent="0.35">
      <c r="A536">
        <v>2015</v>
      </c>
      <c r="B536" s="14">
        <v>42187</v>
      </c>
      <c r="C536">
        <v>46.3</v>
      </c>
      <c r="D536">
        <v>0</v>
      </c>
      <c r="E536">
        <v>45.743100000000005</v>
      </c>
      <c r="F536" s="14">
        <v>42218</v>
      </c>
      <c r="G536">
        <v>12.5</v>
      </c>
      <c r="H536">
        <v>0</v>
      </c>
      <c r="I536">
        <v>-4.7499999999999432E-2</v>
      </c>
      <c r="J536" s="14">
        <v>42249</v>
      </c>
      <c r="K536">
        <v>14.1</v>
      </c>
      <c r="L536">
        <v>0</v>
      </c>
      <c r="M536">
        <v>7.4317000000000011</v>
      </c>
      <c r="O536" t="str">
        <f t="shared" si="122"/>
        <v/>
      </c>
      <c r="P536" t="str">
        <f t="shared" si="113"/>
        <v/>
      </c>
      <c r="Q536" t="str">
        <f t="shared" si="114"/>
        <v/>
      </c>
      <c r="R536" t="str">
        <f t="shared" si="115"/>
        <v/>
      </c>
      <c r="S536" t="str">
        <f t="shared" si="116"/>
        <v/>
      </c>
      <c r="T536" t="str">
        <f t="shared" si="117"/>
        <v/>
      </c>
      <c r="U536" t="str">
        <f t="shared" si="118"/>
        <v/>
      </c>
      <c r="V536" t="str">
        <f t="shared" si="119"/>
        <v/>
      </c>
      <c r="W536" t="str">
        <f t="shared" si="120"/>
        <v/>
      </c>
      <c r="X536" t="str">
        <f t="shared" si="121"/>
        <v/>
      </c>
    </row>
    <row r="537" spans="1:24" x14ac:dyDescent="0.35">
      <c r="A537">
        <v>2015</v>
      </c>
      <c r="B537" s="14">
        <v>42188</v>
      </c>
      <c r="C537">
        <v>36.9</v>
      </c>
      <c r="D537">
        <v>0</v>
      </c>
      <c r="E537">
        <v>32.235300000000002</v>
      </c>
      <c r="F537" s="14">
        <v>42219</v>
      </c>
      <c r="G537">
        <v>11.7</v>
      </c>
      <c r="H537">
        <v>0</v>
      </c>
      <c r="I537">
        <v>-1.1971000000000025</v>
      </c>
      <c r="J537" s="14">
        <v>42250</v>
      </c>
      <c r="K537">
        <v>12.7</v>
      </c>
      <c r="L537">
        <v>0</v>
      </c>
      <c r="M537">
        <v>5.4199000000000002</v>
      </c>
      <c r="O537" t="str">
        <f t="shared" si="122"/>
        <v/>
      </c>
      <c r="P537" t="str">
        <f t="shared" si="113"/>
        <v/>
      </c>
      <c r="Q537" t="str">
        <f t="shared" si="114"/>
        <v/>
      </c>
      <c r="R537" t="str">
        <f t="shared" si="115"/>
        <v/>
      </c>
      <c r="S537" t="str">
        <f t="shared" si="116"/>
        <v/>
      </c>
      <c r="T537" t="str">
        <f t="shared" si="117"/>
        <v/>
      </c>
      <c r="U537" t="str">
        <f t="shared" si="118"/>
        <v/>
      </c>
      <c r="V537" t="str">
        <f t="shared" si="119"/>
        <v/>
      </c>
      <c r="W537" t="str">
        <f t="shared" si="120"/>
        <v/>
      </c>
      <c r="X537" t="str">
        <f t="shared" si="121"/>
        <v/>
      </c>
    </row>
    <row r="538" spans="1:24" x14ac:dyDescent="0.35">
      <c r="A538">
        <v>2015</v>
      </c>
      <c r="B538" s="14">
        <v>42189</v>
      </c>
      <c r="C538">
        <v>30.1</v>
      </c>
      <c r="D538">
        <v>0</v>
      </c>
      <c r="E538">
        <v>22.463700000000003</v>
      </c>
      <c r="F538" s="14">
        <v>42220</v>
      </c>
      <c r="G538">
        <v>11.4</v>
      </c>
      <c r="H538">
        <v>0</v>
      </c>
      <c r="I538">
        <v>-1.6281999999999996</v>
      </c>
      <c r="J538" s="14">
        <v>42251</v>
      </c>
      <c r="K538">
        <v>11.4</v>
      </c>
      <c r="L538">
        <v>0</v>
      </c>
      <c r="M538">
        <v>3.5518000000000018</v>
      </c>
      <c r="O538" t="str">
        <f t="shared" si="122"/>
        <v/>
      </c>
      <c r="P538" t="str">
        <f t="shared" si="113"/>
        <v/>
      </c>
      <c r="Q538" t="str">
        <f t="shared" si="114"/>
        <v/>
      </c>
      <c r="R538" t="str">
        <f t="shared" si="115"/>
        <v/>
      </c>
      <c r="S538" t="str">
        <f t="shared" si="116"/>
        <v/>
      </c>
      <c r="T538" t="str">
        <f t="shared" si="117"/>
        <v/>
      </c>
      <c r="U538" t="str">
        <f t="shared" si="118"/>
        <v/>
      </c>
      <c r="V538" t="str">
        <f t="shared" si="119"/>
        <v/>
      </c>
      <c r="W538" t="str">
        <f t="shared" si="120"/>
        <v/>
      </c>
      <c r="X538" t="str">
        <f t="shared" si="121"/>
        <v/>
      </c>
    </row>
    <row r="539" spans="1:24" x14ac:dyDescent="0.35">
      <c r="A539">
        <v>2015</v>
      </c>
      <c r="B539" s="14">
        <v>42190</v>
      </c>
      <c r="C539">
        <v>26.3</v>
      </c>
      <c r="D539">
        <v>0</v>
      </c>
      <c r="E539">
        <v>17.003100000000003</v>
      </c>
      <c r="F539" s="14">
        <v>42221</v>
      </c>
      <c r="G539">
        <v>12.4</v>
      </c>
      <c r="H539">
        <v>0.36</v>
      </c>
      <c r="I539">
        <v>49.902799999999992</v>
      </c>
      <c r="J539" s="14">
        <v>42252</v>
      </c>
      <c r="K539">
        <v>10.4</v>
      </c>
      <c r="L539">
        <v>0</v>
      </c>
      <c r="M539">
        <v>2.1148000000000007</v>
      </c>
      <c r="O539" t="str">
        <f t="shared" si="122"/>
        <v/>
      </c>
      <c r="P539" t="str">
        <f t="shared" si="113"/>
        <v/>
      </c>
      <c r="Q539" t="str">
        <f t="shared" si="114"/>
        <v/>
      </c>
      <c r="R539" t="str">
        <f t="shared" si="115"/>
        <v/>
      </c>
      <c r="S539" t="str">
        <f t="shared" si="116"/>
        <v/>
      </c>
      <c r="T539" t="str">
        <f t="shared" si="117"/>
        <v/>
      </c>
      <c r="U539" t="str">
        <f t="shared" si="118"/>
        <v/>
      </c>
      <c r="V539" t="str">
        <f t="shared" si="119"/>
        <v/>
      </c>
      <c r="W539" t="str">
        <f t="shared" si="120"/>
        <v/>
      </c>
      <c r="X539" t="str">
        <f t="shared" si="121"/>
        <v/>
      </c>
    </row>
    <row r="540" spans="1:24" x14ac:dyDescent="0.35">
      <c r="A540">
        <v>2015</v>
      </c>
      <c r="B540" s="14">
        <v>42191</v>
      </c>
      <c r="C540">
        <v>23.1</v>
      </c>
      <c r="D540">
        <v>0</v>
      </c>
      <c r="E540">
        <v>12.404700000000005</v>
      </c>
      <c r="F540" s="14">
        <v>42222</v>
      </c>
      <c r="G540">
        <v>13</v>
      </c>
      <c r="H540">
        <v>0</v>
      </c>
      <c r="I540">
        <v>0.67099999999999937</v>
      </c>
      <c r="J540" s="14">
        <v>42253</v>
      </c>
      <c r="K540">
        <v>9.58</v>
      </c>
      <c r="L540">
        <v>0</v>
      </c>
      <c r="M540">
        <v>0.93646000000000029</v>
      </c>
      <c r="O540" t="str">
        <f t="shared" si="122"/>
        <v/>
      </c>
      <c r="P540" t="str">
        <f t="shared" si="113"/>
        <v/>
      </c>
      <c r="Q540" t="str">
        <f t="shared" si="114"/>
        <v/>
      </c>
      <c r="R540" t="str">
        <f t="shared" si="115"/>
        <v/>
      </c>
      <c r="S540" t="str">
        <f t="shared" si="116"/>
        <v/>
      </c>
      <c r="T540" t="str">
        <f t="shared" si="117"/>
        <v/>
      </c>
      <c r="U540" t="str">
        <f t="shared" si="118"/>
        <v/>
      </c>
      <c r="V540" t="str">
        <f t="shared" si="119"/>
        <v/>
      </c>
      <c r="W540" t="str">
        <f t="shared" si="120"/>
        <v/>
      </c>
      <c r="X540" t="str">
        <f t="shared" si="121"/>
        <v/>
      </c>
    </row>
    <row r="541" spans="1:24" x14ac:dyDescent="0.35">
      <c r="A541">
        <v>2015</v>
      </c>
      <c r="B541" s="14">
        <v>42192</v>
      </c>
      <c r="C541">
        <v>20.7</v>
      </c>
      <c r="D541">
        <v>0</v>
      </c>
      <c r="E541">
        <v>8.9558999999999997</v>
      </c>
      <c r="F541" s="14">
        <v>42223</v>
      </c>
      <c r="G541">
        <v>11.4</v>
      </c>
      <c r="H541">
        <v>0</v>
      </c>
      <c r="I541">
        <v>-1.6281999999999996</v>
      </c>
      <c r="J541" s="14">
        <v>42254</v>
      </c>
      <c r="K541">
        <v>8.8699999999999992</v>
      </c>
      <c r="L541">
        <v>0</v>
      </c>
      <c r="M541">
        <v>-8.3810000000001494E-2</v>
      </c>
      <c r="O541" t="str">
        <f t="shared" si="122"/>
        <v/>
      </c>
      <c r="P541" t="str">
        <f t="shared" si="113"/>
        <v/>
      </c>
      <c r="Q541" t="str">
        <f t="shared" si="114"/>
        <v/>
      </c>
      <c r="R541" t="str">
        <f t="shared" si="115"/>
        <v/>
      </c>
      <c r="S541" t="str">
        <f t="shared" si="116"/>
        <v/>
      </c>
      <c r="T541" t="str">
        <f t="shared" si="117"/>
        <v/>
      </c>
      <c r="U541" t="str">
        <f t="shared" si="118"/>
        <v/>
      </c>
      <c r="V541" t="str">
        <f t="shared" si="119"/>
        <v/>
      </c>
      <c r="W541" t="str">
        <f t="shared" si="120"/>
        <v/>
      </c>
      <c r="X541" t="str">
        <f t="shared" si="121"/>
        <v/>
      </c>
    </row>
    <row r="542" spans="1:24" x14ac:dyDescent="0.35">
      <c r="A542">
        <v>2015</v>
      </c>
      <c r="B542" s="14">
        <v>42193</v>
      </c>
      <c r="C542">
        <v>19.2</v>
      </c>
      <c r="D542">
        <v>0</v>
      </c>
      <c r="E542">
        <v>6.8003999999999998</v>
      </c>
      <c r="F542" s="14">
        <v>42224</v>
      </c>
      <c r="G542">
        <v>10.7</v>
      </c>
      <c r="H542">
        <v>0</v>
      </c>
      <c r="I542">
        <v>-2.6341000000000019</v>
      </c>
      <c r="J542" s="14">
        <v>42255</v>
      </c>
      <c r="K542">
        <v>8.3699999999999992</v>
      </c>
      <c r="L542">
        <v>0</v>
      </c>
      <c r="M542">
        <v>-0.8023100000000003</v>
      </c>
      <c r="O542" t="str">
        <f t="shared" si="122"/>
        <v/>
      </c>
      <c r="P542" t="str">
        <f t="shared" si="113"/>
        <v/>
      </c>
      <c r="Q542" t="str">
        <f t="shared" si="114"/>
        <v/>
      </c>
      <c r="R542" t="str">
        <f t="shared" si="115"/>
        <v/>
      </c>
      <c r="S542" t="str">
        <f t="shared" si="116"/>
        <v/>
      </c>
      <c r="T542" t="str">
        <f t="shared" si="117"/>
        <v/>
      </c>
      <c r="U542" t="str">
        <f t="shared" si="118"/>
        <v/>
      </c>
      <c r="V542" t="str">
        <f t="shared" si="119"/>
        <v/>
      </c>
      <c r="W542" t="str">
        <f t="shared" si="120"/>
        <v/>
      </c>
      <c r="X542" t="str">
        <f t="shared" si="121"/>
        <v/>
      </c>
    </row>
    <row r="543" spans="1:24" x14ac:dyDescent="0.35">
      <c r="A543">
        <v>2015</v>
      </c>
      <c r="B543" s="14">
        <v>42194</v>
      </c>
      <c r="C543">
        <v>17.899999999999999</v>
      </c>
      <c r="D543">
        <v>0</v>
      </c>
      <c r="E543">
        <v>4.9323000000000015</v>
      </c>
      <c r="F543" s="14">
        <v>42225</v>
      </c>
      <c r="G543">
        <v>10.4</v>
      </c>
      <c r="H543">
        <v>0</v>
      </c>
      <c r="I543">
        <v>-3.0652000000000008</v>
      </c>
      <c r="J543" s="14">
        <v>42256</v>
      </c>
      <c r="K543">
        <v>7.95</v>
      </c>
      <c r="L543">
        <v>0</v>
      </c>
      <c r="M543">
        <v>-1.4058499999999992</v>
      </c>
      <c r="O543" t="str">
        <f t="shared" si="122"/>
        <v/>
      </c>
      <c r="P543" t="str">
        <f t="shared" si="113"/>
        <v/>
      </c>
      <c r="Q543" t="str">
        <f t="shared" si="114"/>
        <v/>
      </c>
      <c r="R543" t="str">
        <f t="shared" si="115"/>
        <v/>
      </c>
      <c r="S543" t="str">
        <f t="shared" si="116"/>
        <v/>
      </c>
      <c r="T543" t="str">
        <f t="shared" si="117"/>
        <v/>
      </c>
      <c r="U543" t="str">
        <f t="shared" si="118"/>
        <v/>
      </c>
      <c r="V543" t="str">
        <f t="shared" si="119"/>
        <v/>
      </c>
      <c r="W543" t="str">
        <f t="shared" si="120"/>
        <v/>
      </c>
      <c r="X543" t="str">
        <f t="shared" si="121"/>
        <v/>
      </c>
    </row>
    <row r="544" spans="1:24" x14ac:dyDescent="0.35">
      <c r="A544">
        <v>2015</v>
      </c>
      <c r="B544" s="14">
        <v>42195</v>
      </c>
      <c r="C544">
        <v>16.600000000000001</v>
      </c>
      <c r="D544">
        <v>0</v>
      </c>
      <c r="E544">
        <v>3.0642000000000031</v>
      </c>
      <c r="F544" s="14">
        <v>42226</v>
      </c>
      <c r="G544">
        <v>10</v>
      </c>
      <c r="H544">
        <v>0</v>
      </c>
      <c r="I544">
        <v>-3.6400000000000006</v>
      </c>
      <c r="J544" s="14">
        <v>42257</v>
      </c>
      <c r="K544">
        <v>7.88</v>
      </c>
      <c r="L544">
        <v>0</v>
      </c>
      <c r="M544">
        <v>-1.5064399999999996</v>
      </c>
      <c r="O544" t="str">
        <f t="shared" si="122"/>
        <v/>
      </c>
      <c r="P544" t="str">
        <f t="shared" si="113"/>
        <v/>
      </c>
      <c r="Q544" t="str">
        <f t="shared" si="114"/>
        <v/>
      </c>
      <c r="R544" t="str">
        <f t="shared" si="115"/>
        <v/>
      </c>
      <c r="S544" t="str">
        <f t="shared" si="116"/>
        <v/>
      </c>
      <c r="T544" t="str">
        <f t="shared" si="117"/>
        <v/>
      </c>
      <c r="U544" t="str">
        <f t="shared" si="118"/>
        <v/>
      </c>
      <c r="V544" t="str">
        <f t="shared" si="119"/>
        <v/>
      </c>
      <c r="W544" t="str">
        <f t="shared" si="120"/>
        <v/>
      </c>
      <c r="X544" t="str">
        <f t="shared" si="121"/>
        <v/>
      </c>
    </row>
    <row r="545" spans="1:24" x14ac:dyDescent="0.35">
      <c r="A545">
        <v>2015</v>
      </c>
      <c r="B545" s="14">
        <v>42196</v>
      </c>
      <c r="C545">
        <v>15.6</v>
      </c>
      <c r="D545">
        <v>0</v>
      </c>
      <c r="E545">
        <v>1.627200000000002</v>
      </c>
      <c r="F545" s="14">
        <v>42227</v>
      </c>
      <c r="G545">
        <v>10.1</v>
      </c>
      <c r="H545">
        <v>0.08</v>
      </c>
      <c r="I545">
        <v>7.6356999999999982</v>
      </c>
      <c r="J545" s="14">
        <v>42258</v>
      </c>
      <c r="K545">
        <v>15.8</v>
      </c>
      <c r="L545">
        <v>1.03</v>
      </c>
      <c r="M545">
        <v>153.19910000000002</v>
      </c>
      <c r="O545" t="str">
        <f t="shared" si="122"/>
        <v/>
      </c>
      <c r="P545" t="str">
        <f t="shared" si="113"/>
        <v/>
      </c>
      <c r="Q545" t="str">
        <f t="shared" si="114"/>
        <v/>
      </c>
      <c r="R545" t="str">
        <f t="shared" si="115"/>
        <v/>
      </c>
      <c r="S545" t="str">
        <f t="shared" si="116"/>
        <v/>
      </c>
      <c r="T545" t="str">
        <f t="shared" si="117"/>
        <v/>
      </c>
      <c r="U545" t="str">
        <f t="shared" si="118"/>
        <v/>
      </c>
      <c r="V545" t="str">
        <f t="shared" si="119"/>
        <v/>
      </c>
      <c r="W545" t="str">
        <f t="shared" si="120"/>
        <v/>
      </c>
      <c r="X545" t="str">
        <f t="shared" si="121"/>
        <v/>
      </c>
    </row>
    <row r="546" spans="1:24" x14ac:dyDescent="0.35">
      <c r="A546">
        <v>2015</v>
      </c>
      <c r="B546" s="14">
        <v>42197</v>
      </c>
      <c r="C546">
        <v>15</v>
      </c>
      <c r="D546">
        <v>0</v>
      </c>
      <c r="E546">
        <v>0.76500000000000057</v>
      </c>
      <c r="F546" s="14">
        <v>42228</v>
      </c>
      <c r="G546">
        <v>28.7</v>
      </c>
      <c r="H546">
        <v>1.02</v>
      </c>
      <c r="I546">
        <v>165.16490000000002</v>
      </c>
      <c r="J546" s="14">
        <v>42259</v>
      </c>
      <c r="K546">
        <v>16.5</v>
      </c>
      <c r="L546">
        <v>0</v>
      </c>
      <c r="M546">
        <v>10.8805</v>
      </c>
      <c r="O546" t="str">
        <f t="shared" si="122"/>
        <v/>
      </c>
      <c r="P546" t="str">
        <f t="shared" si="113"/>
        <v/>
      </c>
      <c r="Q546" t="str">
        <f t="shared" si="114"/>
        <v/>
      </c>
      <c r="R546" t="str">
        <f t="shared" si="115"/>
        <v/>
      </c>
      <c r="S546" t="str">
        <f t="shared" si="116"/>
        <v/>
      </c>
      <c r="T546" t="str">
        <f t="shared" si="117"/>
        <v/>
      </c>
      <c r="U546" t="str">
        <f t="shared" si="118"/>
        <v/>
      </c>
      <c r="V546" t="str">
        <f t="shared" si="119"/>
        <v/>
      </c>
      <c r="W546" t="str">
        <f t="shared" si="120"/>
        <v/>
      </c>
      <c r="X546" t="str">
        <f t="shared" si="121"/>
        <v/>
      </c>
    </row>
    <row r="547" spans="1:24" x14ac:dyDescent="0.35">
      <c r="A547">
        <v>2015</v>
      </c>
      <c r="B547" s="14">
        <v>42198</v>
      </c>
      <c r="C547">
        <v>13.6</v>
      </c>
      <c r="D547">
        <v>0</v>
      </c>
      <c r="E547">
        <v>-1.2468000000000004</v>
      </c>
      <c r="F547" s="14">
        <v>42229</v>
      </c>
      <c r="G547">
        <v>24</v>
      </c>
      <c r="H547">
        <v>0</v>
      </c>
      <c r="I547">
        <v>16.477999999999998</v>
      </c>
      <c r="J547" s="14">
        <v>42260</v>
      </c>
      <c r="K547">
        <v>13.4</v>
      </c>
      <c r="L547">
        <v>0.02</v>
      </c>
      <c r="M547">
        <v>9.2088000000000001</v>
      </c>
      <c r="O547" t="str">
        <f t="shared" si="122"/>
        <v/>
      </c>
      <c r="P547" t="str">
        <f t="shared" si="113"/>
        <v/>
      </c>
      <c r="Q547" t="str">
        <f t="shared" si="114"/>
        <v/>
      </c>
      <c r="R547" t="str">
        <f t="shared" si="115"/>
        <v/>
      </c>
      <c r="S547" t="str">
        <f t="shared" si="116"/>
        <v/>
      </c>
      <c r="T547" t="str">
        <f t="shared" si="117"/>
        <v/>
      </c>
      <c r="U547" t="str">
        <f t="shared" si="118"/>
        <v/>
      </c>
      <c r="V547" t="str">
        <f t="shared" si="119"/>
        <v/>
      </c>
      <c r="W547" t="str">
        <f t="shared" si="120"/>
        <v/>
      </c>
      <c r="X547" t="str">
        <f t="shared" si="121"/>
        <v/>
      </c>
    </row>
    <row r="548" spans="1:24" x14ac:dyDescent="0.35">
      <c r="A548">
        <v>2015</v>
      </c>
      <c r="B548" s="14">
        <v>42199</v>
      </c>
      <c r="C548">
        <v>12.4</v>
      </c>
      <c r="D548">
        <v>0</v>
      </c>
      <c r="E548">
        <v>-2.9711999999999996</v>
      </c>
      <c r="F548" s="14">
        <v>42230</v>
      </c>
      <c r="G548">
        <v>21.5</v>
      </c>
      <c r="H548">
        <v>0</v>
      </c>
      <c r="I548">
        <v>12.8855</v>
      </c>
      <c r="J548" s="14">
        <v>42261</v>
      </c>
      <c r="K548">
        <v>24.5</v>
      </c>
      <c r="L548">
        <v>0.85</v>
      </c>
      <c r="M548">
        <v>140.654</v>
      </c>
      <c r="O548" t="str">
        <f t="shared" si="122"/>
        <v/>
      </c>
      <c r="P548" t="str">
        <f t="shared" si="113"/>
        <v/>
      </c>
      <c r="Q548" t="str">
        <f t="shared" si="114"/>
        <v/>
      </c>
      <c r="R548" t="str">
        <f t="shared" si="115"/>
        <v/>
      </c>
      <c r="S548" t="str">
        <f t="shared" si="116"/>
        <v/>
      </c>
      <c r="T548" t="str">
        <f t="shared" si="117"/>
        <v/>
      </c>
      <c r="U548" t="str">
        <f t="shared" si="118"/>
        <v/>
      </c>
      <c r="V548" t="str">
        <f t="shared" si="119"/>
        <v/>
      </c>
      <c r="W548" t="str">
        <f t="shared" si="120"/>
        <v/>
      </c>
      <c r="X548" t="str">
        <f t="shared" si="121"/>
        <v/>
      </c>
    </row>
    <row r="549" spans="1:24" x14ac:dyDescent="0.35">
      <c r="A549">
        <v>2015</v>
      </c>
      <c r="B549" s="14">
        <v>42200</v>
      </c>
      <c r="C549">
        <v>12.9</v>
      </c>
      <c r="D549">
        <v>0.31</v>
      </c>
      <c r="E549">
        <v>40.883800000000001</v>
      </c>
      <c r="F549" s="14">
        <v>42231</v>
      </c>
      <c r="G549">
        <v>19.399999999999999</v>
      </c>
      <c r="H549">
        <v>0</v>
      </c>
      <c r="I549">
        <v>9.867799999999999</v>
      </c>
      <c r="J549" s="14">
        <v>42262</v>
      </c>
      <c r="K549">
        <v>22.2</v>
      </c>
      <c r="L549">
        <v>0</v>
      </c>
      <c r="M549">
        <v>19.071399999999997</v>
      </c>
      <c r="O549" t="str">
        <f t="shared" si="122"/>
        <v/>
      </c>
      <c r="P549" t="str">
        <f t="shared" si="113"/>
        <v/>
      </c>
      <c r="Q549" t="str">
        <f t="shared" si="114"/>
        <v/>
      </c>
      <c r="R549" t="str">
        <f t="shared" si="115"/>
        <v/>
      </c>
      <c r="S549" t="str">
        <f t="shared" si="116"/>
        <v/>
      </c>
      <c r="T549" t="str">
        <f t="shared" si="117"/>
        <v/>
      </c>
      <c r="U549" t="str">
        <f t="shared" si="118"/>
        <v/>
      </c>
      <c r="V549" t="str">
        <f t="shared" si="119"/>
        <v/>
      </c>
      <c r="W549" t="str">
        <f t="shared" si="120"/>
        <v/>
      </c>
      <c r="X549" t="str">
        <f t="shared" si="121"/>
        <v/>
      </c>
    </row>
    <row r="550" spans="1:24" x14ac:dyDescent="0.35">
      <c r="A550">
        <v>2015</v>
      </c>
      <c r="B550" s="14">
        <v>42201</v>
      </c>
      <c r="C550">
        <v>13.7</v>
      </c>
      <c r="D550">
        <v>0</v>
      </c>
      <c r="E550">
        <v>-1.1030999999999977</v>
      </c>
      <c r="F550" s="14">
        <v>42232</v>
      </c>
      <c r="G550">
        <v>18</v>
      </c>
      <c r="H550">
        <v>0.03</v>
      </c>
      <c r="I550">
        <v>12.030499999999998</v>
      </c>
      <c r="J550" s="14">
        <v>42263</v>
      </c>
      <c r="K550">
        <v>19</v>
      </c>
      <c r="L550">
        <v>0</v>
      </c>
      <c r="M550">
        <v>14.473000000000001</v>
      </c>
      <c r="O550" t="str">
        <f t="shared" si="122"/>
        <v/>
      </c>
      <c r="P550" t="str">
        <f t="shared" si="113"/>
        <v/>
      </c>
      <c r="Q550" t="str">
        <f t="shared" si="114"/>
        <v/>
      </c>
      <c r="R550" t="str">
        <f t="shared" si="115"/>
        <v/>
      </c>
      <c r="S550" t="str">
        <f t="shared" si="116"/>
        <v/>
      </c>
      <c r="T550" t="str">
        <f t="shared" si="117"/>
        <v/>
      </c>
      <c r="U550" t="str">
        <f t="shared" si="118"/>
        <v/>
      </c>
      <c r="V550" t="str">
        <f t="shared" si="119"/>
        <v/>
      </c>
      <c r="W550" t="str">
        <f t="shared" si="120"/>
        <v/>
      </c>
      <c r="X550" t="str">
        <f t="shared" si="121"/>
        <v/>
      </c>
    </row>
    <row r="551" spans="1:24" x14ac:dyDescent="0.35">
      <c r="A551">
        <v>2015</v>
      </c>
      <c r="B551" s="14">
        <v>42202</v>
      </c>
      <c r="C551">
        <v>12.9</v>
      </c>
      <c r="D551">
        <v>0</v>
      </c>
      <c r="E551">
        <v>-2.2526999999999973</v>
      </c>
      <c r="F551" s="14">
        <v>42233</v>
      </c>
      <c r="G551">
        <v>16.2</v>
      </c>
      <c r="H551">
        <v>0</v>
      </c>
      <c r="I551">
        <v>5.2693999999999974</v>
      </c>
      <c r="J551" s="14">
        <v>42264</v>
      </c>
      <c r="K551">
        <v>16.3</v>
      </c>
      <c r="L551">
        <v>0</v>
      </c>
      <c r="M551">
        <v>10.593100000000002</v>
      </c>
      <c r="O551" t="str">
        <f t="shared" si="122"/>
        <v/>
      </c>
      <c r="P551" t="str">
        <f t="shared" si="113"/>
        <v/>
      </c>
      <c r="Q551" t="str">
        <f t="shared" si="114"/>
        <v/>
      </c>
      <c r="R551" t="str">
        <f t="shared" si="115"/>
        <v/>
      </c>
      <c r="S551" t="str">
        <f t="shared" si="116"/>
        <v/>
      </c>
      <c r="T551" t="str">
        <f t="shared" si="117"/>
        <v/>
      </c>
      <c r="U551" t="str">
        <f t="shared" si="118"/>
        <v/>
      </c>
      <c r="V551" t="str">
        <f t="shared" si="119"/>
        <v/>
      </c>
      <c r="W551" t="str">
        <f t="shared" si="120"/>
        <v/>
      </c>
      <c r="X551" t="str">
        <f t="shared" si="121"/>
        <v/>
      </c>
    </row>
    <row r="552" spans="1:24" x14ac:dyDescent="0.35">
      <c r="A552">
        <v>2015</v>
      </c>
      <c r="B552" s="14">
        <v>42203</v>
      </c>
      <c r="C552">
        <v>12.6</v>
      </c>
      <c r="D552">
        <v>0</v>
      </c>
      <c r="E552">
        <v>-2.683799999999998</v>
      </c>
      <c r="F552" s="14">
        <v>42234</v>
      </c>
      <c r="G552">
        <v>14.3</v>
      </c>
      <c r="H552">
        <v>0</v>
      </c>
      <c r="I552">
        <v>2.5391000000000012</v>
      </c>
      <c r="J552" s="14">
        <v>42265</v>
      </c>
      <c r="K552">
        <v>14.3</v>
      </c>
      <c r="L552">
        <v>0</v>
      </c>
      <c r="M552">
        <v>7.7191000000000027</v>
      </c>
      <c r="O552" t="str">
        <f t="shared" si="122"/>
        <v/>
      </c>
      <c r="P552" t="str">
        <f t="shared" si="113"/>
        <v/>
      </c>
      <c r="Q552" t="str">
        <f t="shared" si="114"/>
        <v/>
      </c>
      <c r="R552" t="str">
        <f t="shared" si="115"/>
        <v/>
      </c>
      <c r="S552" t="str">
        <f t="shared" si="116"/>
        <v/>
      </c>
      <c r="T552" t="str">
        <f t="shared" si="117"/>
        <v/>
      </c>
      <c r="U552" t="str">
        <f t="shared" si="118"/>
        <v/>
      </c>
      <c r="V552" t="str">
        <f t="shared" si="119"/>
        <v/>
      </c>
      <c r="W552" t="str">
        <f t="shared" si="120"/>
        <v/>
      </c>
      <c r="X552" t="str">
        <f t="shared" si="121"/>
        <v/>
      </c>
    </row>
    <row r="553" spans="1:24" x14ac:dyDescent="0.35">
      <c r="A553">
        <v>2015</v>
      </c>
      <c r="B553" s="14">
        <v>42204</v>
      </c>
      <c r="C553">
        <v>13.1</v>
      </c>
      <c r="D553">
        <v>7.0000000000000007E-2</v>
      </c>
      <c r="E553">
        <v>7.7752000000000017</v>
      </c>
      <c r="F553" s="14">
        <v>42235</v>
      </c>
      <c r="G553">
        <v>13</v>
      </c>
      <c r="H553">
        <v>0</v>
      </c>
      <c r="I553">
        <v>0.67099999999999937</v>
      </c>
      <c r="J553" s="14">
        <v>42266</v>
      </c>
      <c r="K553">
        <v>12.5</v>
      </c>
      <c r="L553">
        <v>0</v>
      </c>
      <c r="M553">
        <v>5.1325000000000021</v>
      </c>
      <c r="O553" t="str">
        <f t="shared" si="122"/>
        <v/>
      </c>
      <c r="P553" t="str">
        <f t="shared" si="113"/>
        <v/>
      </c>
      <c r="Q553" t="str">
        <f t="shared" si="114"/>
        <v/>
      </c>
      <c r="R553" t="str">
        <f t="shared" si="115"/>
        <v/>
      </c>
      <c r="S553" t="str">
        <f t="shared" si="116"/>
        <v/>
      </c>
      <c r="T553" t="str">
        <f t="shared" si="117"/>
        <v/>
      </c>
      <c r="U553" t="str">
        <f t="shared" si="118"/>
        <v/>
      </c>
      <c r="V553" t="str">
        <f t="shared" si="119"/>
        <v/>
      </c>
      <c r="W553" t="str">
        <f t="shared" si="120"/>
        <v/>
      </c>
      <c r="X553" t="str">
        <f t="shared" si="121"/>
        <v/>
      </c>
    </row>
    <row r="554" spans="1:24" x14ac:dyDescent="0.35">
      <c r="A554">
        <v>2015</v>
      </c>
      <c r="B554" s="14">
        <v>42205</v>
      </c>
      <c r="C554">
        <v>15.7</v>
      </c>
      <c r="D554">
        <v>0.16</v>
      </c>
      <c r="E554">
        <v>24.0349</v>
      </c>
      <c r="F554" s="14">
        <v>42236</v>
      </c>
      <c r="G554">
        <v>12.3</v>
      </c>
      <c r="H554">
        <v>0</v>
      </c>
      <c r="I554">
        <v>-0.33490000000000109</v>
      </c>
      <c r="J554" s="14">
        <v>42267</v>
      </c>
      <c r="K554">
        <v>11.5</v>
      </c>
      <c r="L554">
        <v>0.02</v>
      </c>
      <c r="M554">
        <v>6.4785000000000004</v>
      </c>
      <c r="O554" t="str">
        <f t="shared" si="122"/>
        <v/>
      </c>
      <c r="P554" t="str">
        <f t="shared" si="113"/>
        <v/>
      </c>
      <c r="Q554" t="str">
        <f t="shared" si="114"/>
        <v/>
      </c>
      <c r="R554" t="str">
        <f t="shared" si="115"/>
        <v/>
      </c>
      <c r="S554" t="str">
        <f t="shared" si="116"/>
        <v/>
      </c>
      <c r="T554" t="str">
        <f t="shared" si="117"/>
        <v/>
      </c>
      <c r="U554" t="str">
        <f t="shared" si="118"/>
        <v/>
      </c>
      <c r="V554" t="str">
        <f t="shared" si="119"/>
        <v/>
      </c>
      <c r="W554" t="str">
        <f t="shared" si="120"/>
        <v/>
      </c>
      <c r="X554" t="str">
        <f t="shared" si="121"/>
        <v/>
      </c>
    </row>
    <row r="555" spans="1:24" x14ac:dyDescent="0.35">
      <c r="A555">
        <v>2015</v>
      </c>
      <c r="B555" s="14">
        <v>42206</v>
      </c>
      <c r="C555">
        <v>14.7</v>
      </c>
      <c r="D555">
        <v>0</v>
      </c>
      <c r="E555">
        <v>0.33389999999999986</v>
      </c>
      <c r="F555" s="14">
        <v>42237</v>
      </c>
      <c r="G555">
        <v>12.1</v>
      </c>
      <c r="H555">
        <v>0</v>
      </c>
      <c r="I555">
        <v>-0.62230000000000274</v>
      </c>
      <c r="J555" s="14">
        <v>42268</v>
      </c>
      <c r="K555">
        <v>10.8</v>
      </c>
      <c r="L555">
        <v>0</v>
      </c>
      <c r="M555">
        <v>2.6896000000000022</v>
      </c>
      <c r="O555" t="str">
        <f t="shared" si="122"/>
        <v/>
      </c>
      <c r="P555" t="str">
        <f t="shared" si="113"/>
        <v/>
      </c>
      <c r="Q555" t="str">
        <f t="shared" si="114"/>
        <v/>
      </c>
      <c r="R555" t="str">
        <f t="shared" si="115"/>
        <v/>
      </c>
      <c r="S555" t="str">
        <f t="shared" si="116"/>
        <v/>
      </c>
      <c r="T555" t="str">
        <f t="shared" si="117"/>
        <v/>
      </c>
      <c r="U555" t="str">
        <f t="shared" si="118"/>
        <v/>
      </c>
      <c r="V555" t="str">
        <f t="shared" si="119"/>
        <v/>
      </c>
      <c r="W555" t="str">
        <f t="shared" si="120"/>
        <v/>
      </c>
      <c r="X555" t="str">
        <f t="shared" si="121"/>
        <v/>
      </c>
    </row>
    <row r="556" spans="1:24" x14ac:dyDescent="0.35">
      <c r="A556">
        <v>2015</v>
      </c>
      <c r="B556" s="14">
        <v>42207</v>
      </c>
      <c r="C556">
        <v>14.1</v>
      </c>
      <c r="D556">
        <v>0</v>
      </c>
      <c r="E556">
        <v>-0.52829999999999799</v>
      </c>
      <c r="F556" s="14">
        <v>42238</v>
      </c>
      <c r="G556">
        <v>11.7</v>
      </c>
      <c r="H556">
        <v>0.18</v>
      </c>
      <c r="I556">
        <v>23.849899999999995</v>
      </c>
      <c r="J556" s="14">
        <v>42269</v>
      </c>
      <c r="K556">
        <v>9.86</v>
      </c>
      <c r="L556">
        <v>0</v>
      </c>
      <c r="M556">
        <v>1.3388200000000001</v>
      </c>
      <c r="O556" t="str">
        <f t="shared" si="122"/>
        <v/>
      </c>
      <c r="P556" t="str">
        <f t="shared" si="113"/>
        <v/>
      </c>
      <c r="Q556" t="str">
        <f t="shared" si="114"/>
        <v/>
      </c>
      <c r="R556" t="str">
        <f t="shared" si="115"/>
        <v/>
      </c>
      <c r="S556" t="str">
        <f t="shared" si="116"/>
        <v/>
      </c>
      <c r="T556" t="str">
        <f t="shared" si="117"/>
        <v/>
      </c>
      <c r="U556" t="str">
        <f t="shared" si="118"/>
        <v/>
      </c>
      <c r="V556" t="str">
        <f t="shared" si="119"/>
        <v/>
      </c>
      <c r="W556" t="str">
        <f t="shared" si="120"/>
        <v/>
      </c>
      <c r="X556" t="str">
        <f t="shared" si="121"/>
        <v/>
      </c>
    </row>
    <row r="557" spans="1:24" x14ac:dyDescent="0.35">
      <c r="A557">
        <v>2015</v>
      </c>
      <c r="B557" s="14">
        <v>42208</v>
      </c>
      <c r="C557">
        <v>13.3</v>
      </c>
      <c r="D557">
        <v>0</v>
      </c>
      <c r="E557">
        <v>-1.6778999999999975</v>
      </c>
      <c r="F557" s="14">
        <v>42239</v>
      </c>
      <c r="G557">
        <v>12.1</v>
      </c>
      <c r="H557">
        <v>0.02</v>
      </c>
      <c r="I557">
        <v>2.1606999999999972</v>
      </c>
      <c r="J557" s="14">
        <v>42270</v>
      </c>
      <c r="K557">
        <v>9.09</v>
      </c>
      <c r="L557">
        <v>0</v>
      </c>
      <c r="M557">
        <v>0.23233000000000104</v>
      </c>
      <c r="O557" t="str">
        <f t="shared" si="122"/>
        <v/>
      </c>
      <c r="P557" t="str">
        <f t="shared" si="113"/>
        <v/>
      </c>
      <c r="Q557" t="str">
        <f t="shared" si="114"/>
        <v/>
      </c>
      <c r="R557" t="str">
        <f t="shared" si="115"/>
        <v/>
      </c>
      <c r="S557" t="str">
        <f t="shared" si="116"/>
        <v/>
      </c>
      <c r="T557" t="str">
        <f t="shared" si="117"/>
        <v/>
      </c>
      <c r="U557" t="str">
        <f t="shared" si="118"/>
        <v/>
      </c>
      <c r="V557" t="str">
        <f t="shared" si="119"/>
        <v/>
      </c>
      <c r="W557" t="str">
        <f t="shared" si="120"/>
        <v/>
      </c>
      <c r="X557" t="str">
        <f t="shared" si="121"/>
        <v/>
      </c>
    </row>
    <row r="558" spans="1:24" x14ac:dyDescent="0.35">
      <c r="A558">
        <v>2015</v>
      </c>
      <c r="B558" s="14">
        <v>42209</v>
      </c>
      <c r="C558">
        <v>15.9</v>
      </c>
      <c r="D558">
        <v>0.24</v>
      </c>
      <c r="E558">
        <v>35.454300000000003</v>
      </c>
      <c r="F558" s="14">
        <v>42240</v>
      </c>
      <c r="G558">
        <v>13.9</v>
      </c>
      <c r="H558">
        <v>0</v>
      </c>
      <c r="I558">
        <v>1.9642999999999979</v>
      </c>
      <c r="J558" s="14">
        <v>42271</v>
      </c>
      <c r="K558">
        <v>8.5299999999999994</v>
      </c>
      <c r="L558">
        <v>0</v>
      </c>
      <c r="M558">
        <v>-0.5723900000000004</v>
      </c>
      <c r="O558" t="str">
        <f t="shared" si="122"/>
        <v/>
      </c>
      <c r="P558" t="str">
        <f t="shared" si="113"/>
        <v/>
      </c>
      <c r="Q558" t="str">
        <f t="shared" si="114"/>
        <v/>
      </c>
      <c r="R558" t="str">
        <f t="shared" si="115"/>
        <v/>
      </c>
      <c r="S558" t="str">
        <f t="shared" si="116"/>
        <v/>
      </c>
      <c r="T558" t="str">
        <f t="shared" si="117"/>
        <v/>
      </c>
      <c r="U558" t="str">
        <f t="shared" si="118"/>
        <v/>
      </c>
      <c r="V558" t="str">
        <f t="shared" si="119"/>
        <v/>
      </c>
      <c r="W558" t="str">
        <f t="shared" si="120"/>
        <v/>
      </c>
      <c r="X558" t="str">
        <f t="shared" si="121"/>
        <v/>
      </c>
    </row>
    <row r="559" spans="1:24" x14ac:dyDescent="0.35">
      <c r="A559">
        <v>2015</v>
      </c>
      <c r="B559" s="14">
        <v>42210</v>
      </c>
      <c r="C559">
        <v>17.5</v>
      </c>
      <c r="D559">
        <v>0</v>
      </c>
      <c r="E559">
        <v>4.3575000000000017</v>
      </c>
      <c r="F559" s="14">
        <v>42241</v>
      </c>
      <c r="G559">
        <v>13.4</v>
      </c>
      <c r="H559">
        <v>0</v>
      </c>
      <c r="I559">
        <v>1.2457999999999991</v>
      </c>
      <c r="J559" s="14">
        <v>42272</v>
      </c>
      <c r="K559">
        <v>8.01</v>
      </c>
      <c r="L559">
        <v>0</v>
      </c>
      <c r="M559">
        <v>-1.3196300000000001</v>
      </c>
      <c r="O559" t="str">
        <f t="shared" si="122"/>
        <v/>
      </c>
      <c r="P559" t="str">
        <f t="shared" si="113"/>
        <v/>
      </c>
      <c r="Q559" t="str">
        <f t="shared" si="114"/>
        <v/>
      </c>
      <c r="R559" t="str">
        <f t="shared" si="115"/>
        <v/>
      </c>
      <c r="S559" t="str">
        <f t="shared" si="116"/>
        <v/>
      </c>
      <c r="T559" t="str">
        <f t="shared" si="117"/>
        <v/>
      </c>
      <c r="U559" t="str">
        <f t="shared" si="118"/>
        <v/>
      </c>
      <c r="V559" t="str">
        <f t="shared" si="119"/>
        <v/>
      </c>
      <c r="W559" t="str">
        <f t="shared" si="120"/>
        <v/>
      </c>
      <c r="X559" t="str">
        <f t="shared" si="121"/>
        <v/>
      </c>
    </row>
    <row r="560" spans="1:24" x14ac:dyDescent="0.35">
      <c r="A560">
        <v>2015</v>
      </c>
      <c r="B560" s="14">
        <v>42211</v>
      </c>
      <c r="C560">
        <v>16</v>
      </c>
      <c r="D560">
        <v>0.03</v>
      </c>
      <c r="E560">
        <v>6.3765000000000018</v>
      </c>
      <c r="F560" s="14">
        <v>42242</v>
      </c>
      <c r="G560">
        <v>44.4</v>
      </c>
      <c r="H560">
        <v>0.22</v>
      </c>
      <c r="I560">
        <v>76.405799999999999</v>
      </c>
      <c r="J560" s="14">
        <v>42273</v>
      </c>
      <c r="K560">
        <v>7.52</v>
      </c>
      <c r="L560">
        <v>0</v>
      </c>
      <c r="M560">
        <v>-2.0237600000000011</v>
      </c>
      <c r="O560" t="str">
        <f t="shared" si="122"/>
        <v/>
      </c>
      <c r="P560" t="str">
        <f t="shared" si="113"/>
        <v/>
      </c>
      <c r="Q560" t="str">
        <f t="shared" si="114"/>
        <v/>
      </c>
      <c r="R560" t="str">
        <f t="shared" si="115"/>
        <v/>
      </c>
      <c r="S560" t="str">
        <f t="shared" si="116"/>
        <v/>
      </c>
      <c r="T560" t="str">
        <f t="shared" si="117"/>
        <v/>
      </c>
      <c r="U560" t="str">
        <f t="shared" si="118"/>
        <v/>
      </c>
      <c r="V560" t="str">
        <f t="shared" si="119"/>
        <v/>
      </c>
      <c r="W560" t="str">
        <f t="shared" si="120"/>
        <v/>
      </c>
      <c r="X560" t="str">
        <f t="shared" si="121"/>
        <v/>
      </c>
    </row>
    <row r="561" spans="1:24" x14ac:dyDescent="0.35">
      <c r="A561">
        <v>2015</v>
      </c>
      <c r="B561" s="14">
        <v>42212</v>
      </c>
      <c r="C561">
        <v>15.9</v>
      </c>
      <c r="D561">
        <v>0.11</v>
      </c>
      <c r="E561">
        <v>17.364800000000002</v>
      </c>
      <c r="F561" s="14">
        <v>42243</v>
      </c>
      <c r="G561">
        <v>45.9</v>
      </c>
      <c r="H561">
        <v>0.15</v>
      </c>
      <c r="I561">
        <v>68.820799999999991</v>
      </c>
      <c r="J561" s="14">
        <v>42274</v>
      </c>
      <c r="K561">
        <v>7.17</v>
      </c>
      <c r="L561">
        <v>0</v>
      </c>
      <c r="M561">
        <v>-2.5267099999999996</v>
      </c>
      <c r="O561" t="str">
        <f t="shared" si="122"/>
        <v/>
      </c>
      <c r="P561" t="str">
        <f t="shared" si="113"/>
        <v/>
      </c>
      <c r="Q561" t="str">
        <f t="shared" si="114"/>
        <v/>
      </c>
      <c r="R561" t="str">
        <f t="shared" si="115"/>
        <v/>
      </c>
      <c r="S561" t="str">
        <f t="shared" si="116"/>
        <v/>
      </c>
      <c r="T561" t="str">
        <f t="shared" si="117"/>
        <v/>
      </c>
      <c r="U561" t="str">
        <f t="shared" si="118"/>
        <v/>
      </c>
      <c r="V561" t="str">
        <f t="shared" si="119"/>
        <v/>
      </c>
      <c r="W561" t="str">
        <f t="shared" si="120"/>
        <v/>
      </c>
      <c r="X561" t="str">
        <f t="shared" si="121"/>
        <v/>
      </c>
    </row>
    <row r="562" spans="1:24" x14ac:dyDescent="0.35">
      <c r="A562">
        <v>2015</v>
      </c>
      <c r="B562" s="14">
        <v>42213</v>
      </c>
      <c r="C562">
        <v>19.2</v>
      </c>
      <c r="D562">
        <v>0.19</v>
      </c>
      <c r="E562">
        <v>33.238900000000001</v>
      </c>
      <c r="F562" s="14">
        <v>42244</v>
      </c>
      <c r="G562">
        <v>34.700000000000003</v>
      </c>
      <c r="H562">
        <v>0</v>
      </c>
      <c r="I562">
        <v>31.853900000000007</v>
      </c>
      <c r="J562" s="14">
        <v>42275</v>
      </c>
      <c r="K562">
        <v>6.89</v>
      </c>
      <c r="L562">
        <v>0</v>
      </c>
      <c r="M562">
        <v>-2.9290699999999994</v>
      </c>
      <c r="O562" t="str">
        <f t="shared" si="122"/>
        <v/>
      </c>
      <c r="P562" t="str">
        <f t="shared" si="113"/>
        <v/>
      </c>
      <c r="Q562" t="str">
        <f t="shared" si="114"/>
        <v/>
      </c>
      <c r="R562" t="str">
        <f t="shared" si="115"/>
        <v/>
      </c>
      <c r="S562" t="str">
        <f t="shared" si="116"/>
        <v/>
      </c>
      <c r="T562" t="str">
        <f t="shared" si="117"/>
        <v/>
      </c>
      <c r="U562" t="str">
        <f t="shared" si="118"/>
        <v/>
      </c>
      <c r="V562" t="str">
        <f t="shared" si="119"/>
        <v/>
      </c>
      <c r="W562" t="str">
        <f t="shared" si="120"/>
        <v/>
      </c>
      <c r="X562" t="str">
        <f t="shared" si="121"/>
        <v/>
      </c>
    </row>
    <row r="563" spans="1:24" x14ac:dyDescent="0.35">
      <c r="A563">
        <v>2015</v>
      </c>
      <c r="B563" s="14">
        <v>42214</v>
      </c>
      <c r="C563">
        <v>17.2</v>
      </c>
      <c r="D563">
        <v>0</v>
      </c>
      <c r="E563">
        <v>3.926400000000001</v>
      </c>
      <c r="F563" s="14">
        <v>42245</v>
      </c>
      <c r="G563">
        <v>27.3</v>
      </c>
      <c r="H563">
        <v>0</v>
      </c>
      <c r="I563">
        <v>21.220099999999999</v>
      </c>
      <c r="J563" s="14">
        <v>42276</v>
      </c>
      <c r="K563">
        <v>6.95</v>
      </c>
      <c r="L563">
        <v>0</v>
      </c>
      <c r="M563">
        <v>-2.8428500000000003</v>
      </c>
      <c r="O563" t="str">
        <f t="shared" si="122"/>
        <v/>
      </c>
      <c r="P563" t="str">
        <f t="shared" si="113"/>
        <v/>
      </c>
      <c r="Q563" t="str">
        <f t="shared" si="114"/>
        <v/>
      </c>
      <c r="R563" t="str">
        <f t="shared" si="115"/>
        <v/>
      </c>
      <c r="S563" t="str">
        <f t="shared" si="116"/>
        <v/>
      </c>
      <c r="T563" t="str">
        <f t="shared" si="117"/>
        <v/>
      </c>
      <c r="U563" t="str">
        <f t="shared" si="118"/>
        <v/>
      </c>
      <c r="V563" t="str">
        <f t="shared" si="119"/>
        <v/>
      </c>
      <c r="W563" t="str">
        <f t="shared" si="120"/>
        <v/>
      </c>
      <c r="X563" t="str">
        <f t="shared" si="121"/>
        <v/>
      </c>
    </row>
    <row r="564" spans="1:24" x14ac:dyDescent="0.35">
      <c r="A564">
        <v>2015</v>
      </c>
      <c r="B564" s="14">
        <v>42215</v>
      </c>
      <c r="C564">
        <v>15.1</v>
      </c>
      <c r="D564">
        <v>0</v>
      </c>
      <c r="E564">
        <v>0.90869999999999962</v>
      </c>
      <c r="F564" s="14">
        <v>42246</v>
      </c>
      <c r="G564">
        <v>22.4</v>
      </c>
      <c r="H564">
        <v>0</v>
      </c>
      <c r="I564">
        <v>14.178799999999999</v>
      </c>
      <c r="J564" s="14">
        <v>42277</v>
      </c>
      <c r="K564">
        <v>216</v>
      </c>
      <c r="L564">
        <v>3.64</v>
      </c>
      <c r="M564">
        <v>804.06799999999998</v>
      </c>
      <c r="O564" t="str">
        <f t="shared" si="122"/>
        <v/>
      </c>
      <c r="P564" t="str">
        <f t="shared" si="113"/>
        <v/>
      </c>
      <c r="Q564" t="str">
        <f t="shared" si="114"/>
        <v/>
      </c>
      <c r="R564" t="str">
        <f t="shared" si="115"/>
        <v/>
      </c>
      <c r="S564" t="str">
        <f t="shared" si="116"/>
        <v/>
      </c>
      <c r="T564" t="str">
        <f t="shared" si="117"/>
        <v/>
      </c>
      <c r="U564" t="str">
        <f t="shared" si="118"/>
        <v/>
      </c>
      <c r="V564" t="str">
        <f t="shared" si="119"/>
        <v/>
      </c>
      <c r="W564" t="str">
        <f t="shared" si="120"/>
        <v/>
      </c>
      <c r="X564" t="str">
        <f t="shared" si="121"/>
        <v/>
      </c>
    </row>
    <row r="565" spans="1:24" x14ac:dyDescent="0.35">
      <c r="A565">
        <v>2015</v>
      </c>
      <c r="B565" s="14">
        <v>42216</v>
      </c>
      <c r="C565">
        <v>14.2</v>
      </c>
      <c r="D565">
        <v>0</v>
      </c>
      <c r="E565">
        <v>-0.38459999999999894</v>
      </c>
      <c r="F565" s="14">
        <v>42247</v>
      </c>
      <c r="G565">
        <v>19.100000000000001</v>
      </c>
      <c r="H565">
        <v>0</v>
      </c>
      <c r="I565">
        <v>9.4367000000000019</v>
      </c>
      <c r="M565" t="s">
        <v>87</v>
      </c>
      <c r="O565" t="str">
        <f t="shared" si="122"/>
        <v/>
      </c>
      <c r="P565" t="str">
        <f t="shared" si="113"/>
        <v/>
      </c>
      <c r="Q565" t="str">
        <f t="shared" si="114"/>
        <v/>
      </c>
      <c r="R565" t="str">
        <f t="shared" si="115"/>
        <v/>
      </c>
      <c r="S565" t="str">
        <f t="shared" si="116"/>
        <v/>
      </c>
      <c r="T565" t="str">
        <f t="shared" si="117"/>
        <v/>
      </c>
      <c r="U565" t="str">
        <f t="shared" si="118"/>
        <v/>
      </c>
      <c r="V565" t="str">
        <f t="shared" si="119"/>
        <v/>
      </c>
      <c r="W565" t="str">
        <f t="shared" si="120"/>
        <v/>
      </c>
      <c r="X565" t="str">
        <f t="shared" si="121"/>
        <v/>
      </c>
    </row>
    <row r="566" spans="1:24" x14ac:dyDescent="0.35">
      <c r="A566">
        <v>2016</v>
      </c>
      <c r="B566" s="14">
        <v>42552</v>
      </c>
      <c r="C566">
        <v>9.7799999999999994</v>
      </c>
      <c r="D566">
        <v>0.96</v>
      </c>
      <c r="E566">
        <v>126.84786</v>
      </c>
      <c r="F566" s="14">
        <v>42583</v>
      </c>
      <c r="G566">
        <v>5.74</v>
      </c>
      <c r="H566">
        <v>0</v>
      </c>
      <c r="I566">
        <v>-9.7616200000000006</v>
      </c>
      <c r="J566" s="14">
        <v>42614</v>
      </c>
      <c r="K566">
        <v>2.71</v>
      </c>
      <c r="L566">
        <v>0</v>
      </c>
      <c r="M566">
        <v>-8.9357299999999995</v>
      </c>
      <c r="O566">
        <f t="shared" si="122"/>
        <v>2016</v>
      </c>
      <c r="P566">
        <f t="shared" si="113"/>
        <v>113.86579999999999</v>
      </c>
      <c r="Q566">
        <f t="shared" si="114"/>
        <v>55.233660000000022</v>
      </c>
      <c r="R566">
        <f t="shared" si="115"/>
        <v>3.1973500000000143</v>
      </c>
      <c r="S566">
        <f t="shared" si="116"/>
        <v>-17.986450000000005</v>
      </c>
      <c r="T566">
        <f t="shared" si="117"/>
        <v>-74.314660000000003</v>
      </c>
      <c r="U566">
        <f t="shared" si="118"/>
        <v>-70.709500000000006</v>
      </c>
      <c r="V566">
        <f t="shared" si="119"/>
        <v>47.754780000000011</v>
      </c>
      <c r="W566">
        <f t="shared" si="120"/>
        <v>81.91</v>
      </c>
      <c r="X566">
        <f t="shared" si="121"/>
        <v>-93.357079999999996</v>
      </c>
    </row>
    <row r="567" spans="1:24" x14ac:dyDescent="0.35">
      <c r="A567">
        <v>2016</v>
      </c>
      <c r="B567" s="14">
        <v>42553</v>
      </c>
      <c r="C567">
        <v>17.5</v>
      </c>
      <c r="D567">
        <v>0</v>
      </c>
      <c r="E567">
        <v>4.3575000000000017</v>
      </c>
      <c r="F567" s="14">
        <v>42584</v>
      </c>
      <c r="G567">
        <v>5.54</v>
      </c>
      <c r="H567">
        <v>0</v>
      </c>
      <c r="I567">
        <v>-10.049020000000002</v>
      </c>
      <c r="J567" s="14">
        <v>42615</v>
      </c>
      <c r="K567">
        <v>2.66</v>
      </c>
      <c r="L567">
        <v>0</v>
      </c>
      <c r="M567">
        <v>-9.0075800000000008</v>
      </c>
      <c r="O567" t="str">
        <f t="shared" si="122"/>
        <v/>
      </c>
      <c r="P567" t="str">
        <f t="shared" si="113"/>
        <v/>
      </c>
      <c r="Q567" t="str">
        <f t="shared" si="114"/>
        <v/>
      </c>
      <c r="R567" t="str">
        <f t="shared" si="115"/>
        <v/>
      </c>
      <c r="S567" t="str">
        <f t="shared" si="116"/>
        <v/>
      </c>
      <c r="T567" t="str">
        <f t="shared" si="117"/>
        <v/>
      </c>
      <c r="U567" t="str">
        <f t="shared" si="118"/>
        <v/>
      </c>
      <c r="V567" t="str">
        <f t="shared" si="119"/>
        <v/>
      </c>
      <c r="W567" t="str">
        <f t="shared" si="120"/>
        <v/>
      </c>
      <c r="X567" t="str">
        <f t="shared" si="121"/>
        <v/>
      </c>
    </row>
    <row r="568" spans="1:24" x14ac:dyDescent="0.35">
      <c r="A568">
        <v>2016</v>
      </c>
      <c r="B568" s="14">
        <v>42554</v>
      </c>
      <c r="C568">
        <v>13.9</v>
      </c>
      <c r="D568">
        <v>0</v>
      </c>
      <c r="E568">
        <v>-0.81569999999999965</v>
      </c>
      <c r="F568" s="14">
        <v>42585</v>
      </c>
      <c r="G568">
        <v>4.8499999999999996</v>
      </c>
      <c r="H568">
        <v>0</v>
      </c>
      <c r="I568">
        <v>-11.040550000000001</v>
      </c>
      <c r="J568" s="14">
        <v>42616</v>
      </c>
      <c r="K568">
        <v>2.66</v>
      </c>
      <c r="L568">
        <v>0</v>
      </c>
      <c r="M568">
        <v>-9.0075800000000008</v>
      </c>
      <c r="O568" t="str">
        <f t="shared" si="122"/>
        <v/>
      </c>
      <c r="P568" t="str">
        <f t="shared" si="113"/>
        <v/>
      </c>
      <c r="Q568" t="str">
        <f t="shared" si="114"/>
        <v/>
      </c>
      <c r="R568" t="str">
        <f t="shared" si="115"/>
        <v/>
      </c>
      <c r="S568" t="str">
        <f t="shared" si="116"/>
        <v/>
      </c>
      <c r="T568" t="str">
        <f t="shared" si="117"/>
        <v/>
      </c>
      <c r="U568" t="str">
        <f t="shared" si="118"/>
        <v/>
      </c>
      <c r="V568" t="str">
        <f t="shared" si="119"/>
        <v/>
      </c>
      <c r="W568" t="str">
        <f t="shared" si="120"/>
        <v/>
      </c>
      <c r="X568" t="str">
        <f t="shared" si="121"/>
        <v/>
      </c>
    </row>
    <row r="569" spans="1:24" x14ac:dyDescent="0.35">
      <c r="A569">
        <v>2016</v>
      </c>
      <c r="B569" s="14">
        <v>42555</v>
      </c>
      <c r="C569">
        <v>11</v>
      </c>
      <c r="D569">
        <v>0</v>
      </c>
      <c r="E569">
        <v>-4.9829999999999988</v>
      </c>
      <c r="F569" s="14">
        <v>42586</v>
      </c>
      <c r="G569">
        <v>4.34</v>
      </c>
      <c r="H569">
        <v>0</v>
      </c>
      <c r="I569">
        <v>-11.773420000000002</v>
      </c>
      <c r="J569" s="14">
        <v>42617</v>
      </c>
      <c r="K569">
        <v>2.65</v>
      </c>
      <c r="L569">
        <v>0</v>
      </c>
      <c r="M569">
        <v>-9.0219500000000004</v>
      </c>
      <c r="O569" t="str">
        <f t="shared" si="122"/>
        <v/>
      </c>
      <c r="P569" t="str">
        <f t="shared" si="113"/>
        <v/>
      </c>
      <c r="Q569" t="str">
        <f t="shared" si="114"/>
        <v/>
      </c>
      <c r="R569" t="str">
        <f t="shared" si="115"/>
        <v/>
      </c>
      <c r="S569" t="str">
        <f t="shared" si="116"/>
        <v/>
      </c>
      <c r="T569" t="str">
        <f t="shared" si="117"/>
        <v/>
      </c>
      <c r="U569" t="str">
        <f t="shared" si="118"/>
        <v/>
      </c>
      <c r="V569" t="str">
        <f t="shared" si="119"/>
        <v/>
      </c>
      <c r="W569" t="str">
        <f t="shared" si="120"/>
        <v/>
      </c>
      <c r="X569" t="str">
        <f t="shared" si="121"/>
        <v/>
      </c>
    </row>
    <row r="570" spans="1:24" x14ac:dyDescent="0.35">
      <c r="A570">
        <v>2016</v>
      </c>
      <c r="B570" s="14">
        <v>42556</v>
      </c>
      <c r="C570">
        <v>9.25</v>
      </c>
      <c r="D570">
        <v>0</v>
      </c>
      <c r="E570">
        <v>-7.4977499999999981</v>
      </c>
      <c r="F570" s="14">
        <v>42587</v>
      </c>
      <c r="G570">
        <v>3.86</v>
      </c>
      <c r="H570">
        <v>0</v>
      </c>
      <c r="I570">
        <v>-12.463180000000001</v>
      </c>
      <c r="J570" s="14">
        <v>42618</v>
      </c>
      <c r="K570">
        <v>2.6</v>
      </c>
      <c r="L570">
        <v>0</v>
      </c>
      <c r="M570">
        <v>-9.0937999999999999</v>
      </c>
      <c r="O570" t="str">
        <f t="shared" si="122"/>
        <v/>
      </c>
      <c r="P570" t="str">
        <f t="shared" si="113"/>
        <v/>
      </c>
      <c r="Q570" t="str">
        <f t="shared" si="114"/>
        <v/>
      </c>
      <c r="R570" t="str">
        <f t="shared" si="115"/>
        <v/>
      </c>
      <c r="S570" t="str">
        <f t="shared" si="116"/>
        <v/>
      </c>
      <c r="T570" t="str">
        <f t="shared" si="117"/>
        <v/>
      </c>
      <c r="U570" t="str">
        <f t="shared" si="118"/>
        <v/>
      </c>
      <c r="V570" t="str">
        <f t="shared" si="119"/>
        <v/>
      </c>
      <c r="W570" t="str">
        <f t="shared" si="120"/>
        <v/>
      </c>
      <c r="X570" t="str">
        <f t="shared" si="121"/>
        <v/>
      </c>
    </row>
    <row r="571" spans="1:24" x14ac:dyDescent="0.35">
      <c r="A571">
        <v>2016</v>
      </c>
      <c r="B571" s="14">
        <v>42557</v>
      </c>
      <c r="C571">
        <v>7.82</v>
      </c>
      <c r="D571">
        <v>0</v>
      </c>
      <c r="E571">
        <v>-9.5526599999999977</v>
      </c>
      <c r="F571" s="14">
        <v>42588</v>
      </c>
      <c r="G571">
        <v>3.72</v>
      </c>
      <c r="H571">
        <v>0</v>
      </c>
      <c r="I571">
        <v>-12.664360000000002</v>
      </c>
      <c r="J571" s="14">
        <v>42619</v>
      </c>
      <c r="K571">
        <v>2.72</v>
      </c>
      <c r="L571">
        <v>0</v>
      </c>
      <c r="M571">
        <v>-8.92136</v>
      </c>
      <c r="O571" t="str">
        <f t="shared" si="122"/>
        <v/>
      </c>
      <c r="P571" t="str">
        <f t="shared" si="113"/>
        <v/>
      </c>
      <c r="Q571" t="str">
        <f t="shared" si="114"/>
        <v/>
      </c>
      <c r="R571" t="str">
        <f t="shared" si="115"/>
        <v/>
      </c>
      <c r="S571" t="str">
        <f t="shared" si="116"/>
        <v/>
      </c>
      <c r="T571" t="str">
        <f t="shared" si="117"/>
        <v/>
      </c>
      <c r="U571" t="str">
        <f t="shared" si="118"/>
        <v/>
      </c>
      <c r="V571" t="str">
        <f t="shared" si="119"/>
        <v/>
      </c>
      <c r="W571" t="str">
        <f t="shared" si="120"/>
        <v/>
      </c>
      <c r="X571" t="str">
        <f t="shared" si="121"/>
        <v/>
      </c>
    </row>
    <row r="572" spans="1:24" x14ac:dyDescent="0.35">
      <c r="A572">
        <v>2016</v>
      </c>
      <c r="B572" s="14">
        <v>42558</v>
      </c>
      <c r="C572">
        <v>7.65</v>
      </c>
      <c r="D572">
        <v>0.11</v>
      </c>
      <c r="E572">
        <v>5.5095500000000026</v>
      </c>
      <c r="F572" s="14">
        <v>42589</v>
      </c>
      <c r="G572">
        <v>3.67</v>
      </c>
      <c r="H572">
        <v>0.04</v>
      </c>
      <c r="I572">
        <v>-7.1702100000000017</v>
      </c>
      <c r="J572" s="14">
        <v>42620</v>
      </c>
      <c r="K572">
        <v>2.93</v>
      </c>
      <c r="L572">
        <v>0</v>
      </c>
      <c r="M572">
        <v>-8.6195899999999988</v>
      </c>
      <c r="O572" t="str">
        <f t="shared" si="122"/>
        <v/>
      </c>
      <c r="P572" t="str">
        <f t="shared" si="113"/>
        <v/>
      </c>
      <c r="Q572" t="str">
        <f t="shared" si="114"/>
        <v/>
      </c>
      <c r="R572" t="str">
        <f t="shared" si="115"/>
        <v/>
      </c>
      <c r="S572" t="str">
        <f t="shared" si="116"/>
        <v/>
      </c>
      <c r="T572" t="str">
        <f t="shared" si="117"/>
        <v/>
      </c>
      <c r="U572" t="str">
        <f t="shared" si="118"/>
        <v/>
      </c>
      <c r="V572" t="str">
        <f t="shared" si="119"/>
        <v/>
      </c>
      <c r="W572" t="str">
        <f t="shared" si="120"/>
        <v/>
      </c>
      <c r="X572" t="str">
        <f t="shared" si="121"/>
        <v/>
      </c>
    </row>
    <row r="573" spans="1:24" x14ac:dyDescent="0.35">
      <c r="A573">
        <v>2016</v>
      </c>
      <c r="B573" s="14">
        <v>42559</v>
      </c>
      <c r="C573">
        <v>8.41</v>
      </c>
      <c r="D573">
        <v>0.01</v>
      </c>
      <c r="E573">
        <v>-7.3133299999999979</v>
      </c>
      <c r="F573" s="14">
        <v>42590</v>
      </c>
      <c r="G573">
        <v>3.52</v>
      </c>
      <c r="H573">
        <v>0</v>
      </c>
      <c r="I573">
        <v>-12.95176</v>
      </c>
      <c r="J573" s="14">
        <v>42621</v>
      </c>
      <c r="K573">
        <v>2.94</v>
      </c>
      <c r="L573">
        <v>0</v>
      </c>
      <c r="M573">
        <v>-8.6052199999999992</v>
      </c>
      <c r="O573" t="str">
        <f t="shared" si="122"/>
        <v/>
      </c>
      <c r="P573" t="str">
        <f t="shared" si="113"/>
        <v/>
      </c>
      <c r="Q573" t="str">
        <f t="shared" si="114"/>
        <v/>
      </c>
      <c r="R573" t="str">
        <f t="shared" si="115"/>
        <v/>
      </c>
      <c r="S573" t="str">
        <f t="shared" si="116"/>
        <v/>
      </c>
      <c r="T573" t="str">
        <f t="shared" si="117"/>
        <v/>
      </c>
      <c r="U573" t="str">
        <f t="shared" si="118"/>
        <v/>
      </c>
      <c r="V573" t="str">
        <f t="shared" si="119"/>
        <v/>
      </c>
      <c r="W573" t="str">
        <f t="shared" si="120"/>
        <v/>
      </c>
      <c r="X573" t="str">
        <f t="shared" si="121"/>
        <v/>
      </c>
    </row>
    <row r="574" spans="1:24" x14ac:dyDescent="0.35">
      <c r="A574">
        <v>2016</v>
      </c>
      <c r="B574" s="14">
        <v>42560</v>
      </c>
      <c r="C574">
        <v>8.1</v>
      </c>
      <c r="D574">
        <v>0.21</v>
      </c>
      <c r="E574">
        <v>20.071199999999997</v>
      </c>
      <c r="F574" s="14">
        <v>42591</v>
      </c>
      <c r="G574">
        <v>3.1</v>
      </c>
      <c r="H574">
        <v>0</v>
      </c>
      <c r="I574">
        <v>-13.555300000000003</v>
      </c>
      <c r="J574" s="14">
        <v>42622</v>
      </c>
      <c r="K574">
        <v>2.92</v>
      </c>
      <c r="L574">
        <v>0</v>
      </c>
      <c r="M574">
        <v>-8.6339600000000001</v>
      </c>
      <c r="O574" t="str">
        <f t="shared" si="122"/>
        <v/>
      </c>
      <c r="P574" t="str">
        <f t="shared" si="113"/>
        <v/>
      </c>
      <c r="Q574" t="str">
        <f t="shared" si="114"/>
        <v/>
      </c>
      <c r="R574" t="str">
        <f t="shared" si="115"/>
        <v/>
      </c>
      <c r="S574" t="str">
        <f t="shared" si="116"/>
        <v/>
      </c>
      <c r="T574" t="str">
        <f t="shared" si="117"/>
        <v/>
      </c>
      <c r="U574" t="str">
        <f t="shared" si="118"/>
        <v/>
      </c>
      <c r="V574" t="str">
        <f t="shared" si="119"/>
        <v/>
      </c>
      <c r="W574" t="str">
        <f t="shared" si="120"/>
        <v/>
      </c>
      <c r="X574" t="str">
        <f t="shared" si="121"/>
        <v/>
      </c>
    </row>
    <row r="575" spans="1:24" x14ac:dyDescent="0.35">
      <c r="A575">
        <v>2016</v>
      </c>
      <c r="B575" s="14">
        <v>42561</v>
      </c>
      <c r="C575">
        <v>9.16</v>
      </c>
      <c r="D575">
        <v>0</v>
      </c>
      <c r="E575">
        <v>-7.6270799999999976</v>
      </c>
      <c r="F575" s="14">
        <v>42592</v>
      </c>
      <c r="G575">
        <v>2.97</v>
      </c>
      <c r="H575">
        <v>0.1</v>
      </c>
      <c r="I575">
        <v>0.17288999999999888</v>
      </c>
      <c r="J575" s="14">
        <v>42623</v>
      </c>
      <c r="K575">
        <v>2.77</v>
      </c>
      <c r="L575">
        <v>0</v>
      </c>
      <c r="M575">
        <v>-8.8495100000000004</v>
      </c>
      <c r="O575" t="str">
        <f t="shared" si="122"/>
        <v/>
      </c>
      <c r="P575" t="str">
        <f t="shared" si="113"/>
        <v/>
      </c>
      <c r="Q575" t="str">
        <f t="shared" si="114"/>
        <v/>
      </c>
      <c r="R575" t="str">
        <f t="shared" si="115"/>
        <v/>
      </c>
      <c r="S575" t="str">
        <f t="shared" si="116"/>
        <v/>
      </c>
      <c r="T575" t="str">
        <f t="shared" si="117"/>
        <v/>
      </c>
      <c r="U575" t="str">
        <f t="shared" si="118"/>
        <v/>
      </c>
      <c r="V575" t="str">
        <f t="shared" si="119"/>
        <v/>
      </c>
      <c r="W575" t="str">
        <f t="shared" si="120"/>
        <v/>
      </c>
      <c r="X575" t="str">
        <f t="shared" si="121"/>
        <v/>
      </c>
    </row>
    <row r="576" spans="1:24" x14ac:dyDescent="0.35">
      <c r="A576">
        <v>2016</v>
      </c>
      <c r="B576" s="14">
        <v>42562</v>
      </c>
      <c r="C576">
        <v>10.8</v>
      </c>
      <c r="D576">
        <v>0.56000000000000005</v>
      </c>
      <c r="E576">
        <v>72.653600000000012</v>
      </c>
      <c r="F576" s="14">
        <v>42593</v>
      </c>
      <c r="G576">
        <v>3.16</v>
      </c>
      <c r="H576">
        <v>0.01</v>
      </c>
      <c r="I576">
        <v>-12.077580000000001</v>
      </c>
      <c r="J576" s="14">
        <v>42624</v>
      </c>
      <c r="K576">
        <v>2.81</v>
      </c>
      <c r="L576">
        <v>0</v>
      </c>
      <c r="M576">
        <v>-8.7920300000000005</v>
      </c>
      <c r="O576" t="str">
        <f t="shared" si="122"/>
        <v/>
      </c>
      <c r="P576" t="str">
        <f t="shared" si="113"/>
        <v/>
      </c>
      <c r="Q576" t="str">
        <f t="shared" si="114"/>
        <v/>
      </c>
      <c r="R576" t="str">
        <f t="shared" si="115"/>
        <v/>
      </c>
      <c r="S576" t="str">
        <f t="shared" si="116"/>
        <v/>
      </c>
      <c r="T576" t="str">
        <f t="shared" si="117"/>
        <v/>
      </c>
      <c r="U576" t="str">
        <f t="shared" si="118"/>
        <v/>
      </c>
      <c r="V576" t="str">
        <f t="shared" si="119"/>
        <v/>
      </c>
      <c r="W576" t="str">
        <f t="shared" si="120"/>
        <v/>
      </c>
      <c r="X576" t="str">
        <f t="shared" si="121"/>
        <v/>
      </c>
    </row>
    <row r="577" spans="1:24" x14ac:dyDescent="0.35">
      <c r="A577">
        <v>2016</v>
      </c>
      <c r="B577" s="14">
        <v>42563</v>
      </c>
      <c r="C577">
        <v>8.98</v>
      </c>
      <c r="D577">
        <v>0</v>
      </c>
      <c r="E577">
        <v>-7.8857399999999984</v>
      </c>
      <c r="F577" s="14">
        <v>42594</v>
      </c>
      <c r="G577">
        <v>3.16</v>
      </c>
      <c r="H577">
        <v>0</v>
      </c>
      <c r="I577">
        <v>-13.469080000000002</v>
      </c>
      <c r="J577" s="14">
        <v>42625</v>
      </c>
      <c r="K577">
        <v>2.5299999999999998</v>
      </c>
      <c r="L577">
        <v>0</v>
      </c>
      <c r="M577">
        <v>-9.1943900000000003</v>
      </c>
      <c r="O577" t="str">
        <f t="shared" si="122"/>
        <v/>
      </c>
      <c r="P577" t="str">
        <f t="shared" si="113"/>
        <v/>
      </c>
      <c r="Q577" t="str">
        <f t="shared" si="114"/>
        <v/>
      </c>
      <c r="R577" t="str">
        <f t="shared" si="115"/>
        <v/>
      </c>
      <c r="S577" t="str">
        <f t="shared" si="116"/>
        <v/>
      </c>
      <c r="T577" t="str">
        <f t="shared" si="117"/>
        <v/>
      </c>
      <c r="U577" t="str">
        <f t="shared" si="118"/>
        <v/>
      </c>
      <c r="V577" t="str">
        <f t="shared" si="119"/>
        <v/>
      </c>
      <c r="W577" t="str">
        <f t="shared" si="120"/>
        <v/>
      </c>
      <c r="X577" t="str">
        <f t="shared" si="121"/>
        <v/>
      </c>
    </row>
    <row r="578" spans="1:24" x14ac:dyDescent="0.35">
      <c r="A578">
        <v>2016</v>
      </c>
      <c r="B578" s="14">
        <v>42564</v>
      </c>
      <c r="C578">
        <v>8.1300000000000008</v>
      </c>
      <c r="D578">
        <v>0</v>
      </c>
      <c r="E578">
        <v>-9.1071899999999975</v>
      </c>
      <c r="F578" s="14">
        <v>42595</v>
      </c>
      <c r="G578">
        <v>3.27</v>
      </c>
      <c r="H578">
        <v>0.11</v>
      </c>
      <c r="I578">
        <v>1.9954900000000002</v>
      </c>
      <c r="J578" s="14">
        <v>42626</v>
      </c>
      <c r="K578">
        <v>2.5</v>
      </c>
      <c r="L578">
        <v>0</v>
      </c>
      <c r="M578">
        <v>-9.2375000000000007</v>
      </c>
      <c r="O578" t="str">
        <f t="shared" si="122"/>
        <v/>
      </c>
      <c r="P578" t="str">
        <f t="shared" si="113"/>
        <v/>
      </c>
      <c r="Q578" t="str">
        <f t="shared" si="114"/>
        <v/>
      </c>
      <c r="R578" t="str">
        <f t="shared" si="115"/>
        <v/>
      </c>
      <c r="S578" t="str">
        <f t="shared" si="116"/>
        <v/>
      </c>
      <c r="T578" t="str">
        <f t="shared" si="117"/>
        <v/>
      </c>
      <c r="U578" t="str">
        <f t="shared" si="118"/>
        <v/>
      </c>
      <c r="V578" t="str">
        <f t="shared" si="119"/>
        <v/>
      </c>
      <c r="W578" t="str">
        <f t="shared" si="120"/>
        <v/>
      </c>
      <c r="X578" t="str">
        <f t="shared" si="121"/>
        <v/>
      </c>
    </row>
    <row r="579" spans="1:24" x14ac:dyDescent="0.35">
      <c r="A579">
        <v>2016</v>
      </c>
      <c r="B579" s="14">
        <v>42565</v>
      </c>
      <c r="C579">
        <v>10.6</v>
      </c>
      <c r="D579">
        <v>0</v>
      </c>
      <c r="E579">
        <v>-5.5577999999999985</v>
      </c>
      <c r="F579" s="14">
        <v>42596</v>
      </c>
      <c r="G579">
        <v>3.92</v>
      </c>
      <c r="H579">
        <v>0.06</v>
      </c>
      <c r="I579">
        <v>-4.0279600000000002</v>
      </c>
      <c r="J579" s="14">
        <v>42627</v>
      </c>
      <c r="K579">
        <v>2.93</v>
      </c>
      <c r="L579">
        <v>0.13</v>
      </c>
      <c r="M579">
        <v>9.4699100000000023</v>
      </c>
      <c r="O579" t="str">
        <f t="shared" si="122"/>
        <v/>
      </c>
      <c r="P579" t="str">
        <f t="shared" si="113"/>
        <v/>
      </c>
      <c r="Q579" t="str">
        <f t="shared" si="114"/>
        <v/>
      </c>
      <c r="R579" t="str">
        <f t="shared" si="115"/>
        <v/>
      </c>
      <c r="S579" t="str">
        <f t="shared" si="116"/>
        <v/>
      </c>
      <c r="T579" t="str">
        <f t="shared" si="117"/>
        <v/>
      </c>
      <c r="U579" t="str">
        <f t="shared" si="118"/>
        <v/>
      </c>
      <c r="V579" t="str">
        <f t="shared" si="119"/>
        <v/>
      </c>
      <c r="W579" t="str">
        <f t="shared" si="120"/>
        <v/>
      </c>
      <c r="X579" t="str">
        <f t="shared" si="121"/>
        <v/>
      </c>
    </row>
    <row r="580" spans="1:24" x14ac:dyDescent="0.35">
      <c r="A580">
        <v>2016</v>
      </c>
      <c r="B580" s="14">
        <v>42566</v>
      </c>
      <c r="C580">
        <v>7.78</v>
      </c>
      <c r="D580">
        <v>0.14000000000000001</v>
      </c>
      <c r="E580">
        <v>9.870860000000004</v>
      </c>
      <c r="F580" s="14">
        <v>42597</v>
      </c>
      <c r="G580">
        <v>3.9</v>
      </c>
      <c r="H580">
        <v>0</v>
      </c>
      <c r="I580">
        <v>-12.405700000000001</v>
      </c>
      <c r="J580" s="14">
        <v>42628</v>
      </c>
      <c r="K580">
        <v>2.73</v>
      </c>
      <c r="L580">
        <v>0.11</v>
      </c>
      <c r="M580">
        <v>6.3995100000000011</v>
      </c>
      <c r="O580" t="str">
        <f t="shared" si="122"/>
        <v/>
      </c>
      <c r="P580" t="str">
        <f t="shared" si="113"/>
        <v/>
      </c>
      <c r="Q580" t="str">
        <f t="shared" si="114"/>
        <v/>
      </c>
      <c r="R580" t="str">
        <f t="shared" si="115"/>
        <v/>
      </c>
      <c r="S580" t="str">
        <f t="shared" si="116"/>
        <v/>
      </c>
      <c r="T580" t="str">
        <f t="shared" si="117"/>
        <v/>
      </c>
      <c r="U580" t="str">
        <f t="shared" si="118"/>
        <v/>
      </c>
      <c r="V580" t="str">
        <f t="shared" si="119"/>
        <v/>
      </c>
      <c r="W580" t="str">
        <f t="shared" si="120"/>
        <v/>
      </c>
      <c r="X580" t="str">
        <f t="shared" si="121"/>
        <v/>
      </c>
    </row>
    <row r="581" spans="1:24" x14ac:dyDescent="0.35">
      <c r="A581">
        <v>2016</v>
      </c>
      <c r="B581" s="14">
        <v>42567</v>
      </c>
      <c r="C581">
        <v>6.79</v>
      </c>
      <c r="D581">
        <v>0</v>
      </c>
      <c r="E581">
        <v>-11.032769999999999</v>
      </c>
      <c r="F581" s="14">
        <v>42598</v>
      </c>
      <c r="G581">
        <v>3.69</v>
      </c>
      <c r="H581">
        <v>0</v>
      </c>
      <c r="I581">
        <v>-12.707470000000001</v>
      </c>
      <c r="J581" s="14">
        <v>42629</v>
      </c>
      <c r="K581">
        <v>2.37</v>
      </c>
      <c r="L581">
        <v>0</v>
      </c>
      <c r="M581">
        <v>-9.4243100000000002</v>
      </c>
      <c r="O581" t="str">
        <f t="shared" si="122"/>
        <v/>
      </c>
      <c r="P581" t="str">
        <f t="shared" si="113"/>
        <v/>
      </c>
      <c r="Q581" t="str">
        <f t="shared" si="114"/>
        <v/>
      </c>
      <c r="R581" t="str">
        <f t="shared" si="115"/>
        <v/>
      </c>
      <c r="S581" t="str">
        <f t="shared" si="116"/>
        <v/>
      </c>
      <c r="T581" t="str">
        <f t="shared" si="117"/>
        <v/>
      </c>
      <c r="U581" t="str">
        <f t="shared" si="118"/>
        <v/>
      </c>
      <c r="V581" t="str">
        <f t="shared" si="119"/>
        <v/>
      </c>
      <c r="W581" t="str">
        <f t="shared" si="120"/>
        <v/>
      </c>
      <c r="X581" t="str">
        <f t="shared" si="121"/>
        <v/>
      </c>
    </row>
    <row r="582" spans="1:24" x14ac:dyDescent="0.35">
      <c r="A582">
        <v>2016</v>
      </c>
      <c r="B582" s="14">
        <v>42568</v>
      </c>
      <c r="C582">
        <v>7.02</v>
      </c>
      <c r="D582">
        <v>0.33</v>
      </c>
      <c r="E582">
        <v>35.217240000000004</v>
      </c>
      <c r="F582" s="14">
        <v>42599</v>
      </c>
      <c r="G582">
        <v>6.84</v>
      </c>
      <c r="H582">
        <v>0.76</v>
      </c>
      <c r="I582">
        <v>97.573080000000019</v>
      </c>
      <c r="J582" s="14">
        <v>42630</v>
      </c>
      <c r="K582">
        <v>2.37</v>
      </c>
      <c r="L582">
        <v>0</v>
      </c>
      <c r="M582">
        <v>-9.4243100000000002</v>
      </c>
      <c r="O582" t="str">
        <f t="shared" si="122"/>
        <v/>
      </c>
      <c r="P582" t="str">
        <f t="shared" ref="P582:P645" si="123">IF(AND($O582&lt;&gt;"",$E582&lt;&gt;""),SUM(E582:E588),"")</f>
        <v/>
      </c>
      <c r="Q582" t="str">
        <f t="shared" ref="Q582:Q645" si="124">IF(AND($O582&lt;&gt;"",$E589&lt;&gt;""),SUM(E589:E595),"")</f>
        <v/>
      </c>
      <c r="R582" t="str">
        <f t="shared" ref="R582:R645" si="125">IF(AND($O582&lt;&gt;"",$E596&lt;&gt;""),SUM(E596:E602),"")</f>
        <v/>
      </c>
      <c r="S582" t="str">
        <f t="shared" ref="S582:S645" si="126">IF(AND($O582&lt;&gt;"",$E603&lt;&gt;""),SUM(E603:E609),"")</f>
        <v/>
      </c>
      <c r="T582" t="str">
        <f t="shared" ref="T582:T645" si="127">IF(AND($O582&lt;&gt;"",$E610&lt;&gt;""),SUM(E610:E612)+SUM(I582:I585),"")</f>
        <v/>
      </c>
      <c r="U582" t="str">
        <f t="shared" ref="U582:U645" si="128">IF(AND($O582&lt;&gt;"",$I586&lt;&gt;""),SUM(I586:I592),"")</f>
        <v/>
      </c>
      <c r="V582" t="str">
        <f t="shared" ref="V582:V645" si="129">IF(AND($O582&lt;&gt;"",$I593&lt;&gt;""),SUM(I593:I599),"")</f>
        <v/>
      </c>
      <c r="W582" t="str">
        <f t="shared" ref="W582:W645" si="130">IF(AND($O582&lt;&gt;"",$I600&lt;&gt;""),SUM(I600:I606),"")</f>
        <v/>
      </c>
      <c r="X582" t="str">
        <f t="shared" ref="X582:X645" si="131">IF(AND($O582&lt;&gt;"",$I607&lt;&gt;""),SUM(I607:I612)+M582,"")</f>
        <v/>
      </c>
    </row>
    <row r="583" spans="1:24" x14ac:dyDescent="0.35">
      <c r="A583">
        <v>2016</v>
      </c>
      <c r="B583" s="14">
        <v>42569</v>
      </c>
      <c r="C583">
        <v>8.1300000000000008</v>
      </c>
      <c r="D583">
        <v>0.02</v>
      </c>
      <c r="E583">
        <v>-6.324189999999998</v>
      </c>
      <c r="F583" s="14">
        <v>42600</v>
      </c>
      <c r="G583">
        <v>5.16</v>
      </c>
      <c r="H583">
        <v>0.01</v>
      </c>
      <c r="I583">
        <v>-9.2035800000000005</v>
      </c>
      <c r="J583" s="14">
        <v>42631</v>
      </c>
      <c r="K583">
        <v>2.97</v>
      </c>
      <c r="L583">
        <v>0.31</v>
      </c>
      <c r="M583">
        <v>34.574389999999994</v>
      </c>
      <c r="O583" t="str">
        <f t="shared" si="122"/>
        <v/>
      </c>
      <c r="P583" t="str">
        <f t="shared" si="123"/>
        <v/>
      </c>
      <c r="Q583" t="str">
        <f t="shared" si="124"/>
        <v/>
      </c>
      <c r="R583" t="str">
        <f t="shared" si="125"/>
        <v/>
      </c>
      <c r="S583" t="str">
        <f t="shared" si="126"/>
        <v/>
      </c>
      <c r="T583" t="str">
        <f t="shared" si="127"/>
        <v/>
      </c>
      <c r="U583" t="str">
        <f t="shared" si="128"/>
        <v/>
      </c>
      <c r="V583" t="str">
        <f t="shared" si="129"/>
        <v/>
      </c>
      <c r="W583" t="str">
        <f t="shared" si="130"/>
        <v/>
      </c>
      <c r="X583" t="str">
        <f t="shared" si="131"/>
        <v/>
      </c>
    </row>
    <row r="584" spans="1:24" x14ac:dyDescent="0.35">
      <c r="A584">
        <v>2016</v>
      </c>
      <c r="B584" s="14">
        <v>42570</v>
      </c>
      <c r="C584">
        <v>10.199999999999999</v>
      </c>
      <c r="D584">
        <v>0</v>
      </c>
      <c r="E584">
        <v>-6.1326000000000001</v>
      </c>
      <c r="F584" s="14">
        <v>42601</v>
      </c>
      <c r="G584">
        <v>4.24</v>
      </c>
      <c r="H584">
        <v>0</v>
      </c>
      <c r="I584">
        <v>-11.917120000000001</v>
      </c>
      <c r="J584" s="14">
        <v>42632</v>
      </c>
      <c r="K584">
        <v>2.93</v>
      </c>
      <c r="L584">
        <v>0.13</v>
      </c>
      <c r="M584">
        <v>9.4699100000000023</v>
      </c>
      <c r="O584" t="str">
        <f t="shared" si="122"/>
        <v/>
      </c>
      <c r="P584" t="str">
        <f t="shared" si="123"/>
        <v/>
      </c>
      <c r="Q584" t="str">
        <f t="shared" si="124"/>
        <v/>
      </c>
      <c r="R584" t="str">
        <f t="shared" si="125"/>
        <v/>
      </c>
      <c r="S584" t="str">
        <f t="shared" si="126"/>
        <v/>
      </c>
      <c r="T584" t="str">
        <f t="shared" si="127"/>
        <v/>
      </c>
      <c r="U584" t="str">
        <f t="shared" si="128"/>
        <v/>
      </c>
      <c r="V584" t="str">
        <f t="shared" si="129"/>
        <v/>
      </c>
      <c r="W584" t="str">
        <f t="shared" si="130"/>
        <v/>
      </c>
      <c r="X584" t="str">
        <f t="shared" si="131"/>
        <v/>
      </c>
    </row>
    <row r="585" spans="1:24" x14ac:dyDescent="0.35">
      <c r="A585">
        <v>2016</v>
      </c>
      <c r="B585" s="14">
        <v>42571</v>
      </c>
      <c r="C585">
        <v>8.5399999999999991</v>
      </c>
      <c r="D585">
        <v>0</v>
      </c>
      <c r="E585">
        <v>-8.5180199999999999</v>
      </c>
      <c r="F585" s="14">
        <v>42602</v>
      </c>
      <c r="G585">
        <v>3.54</v>
      </c>
      <c r="H585">
        <v>0</v>
      </c>
      <c r="I585">
        <v>-12.923020000000001</v>
      </c>
      <c r="J585" s="14">
        <v>42633</v>
      </c>
      <c r="K585">
        <v>2.94</v>
      </c>
      <c r="L585">
        <v>0.01</v>
      </c>
      <c r="M585">
        <v>-7.2137199999999995</v>
      </c>
      <c r="O585" t="str">
        <f t="shared" ref="O585:O648" si="132">IF(A585&lt;&gt;A584,A585,"")</f>
        <v/>
      </c>
      <c r="P585" t="str">
        <f t="shared" si="123"/>
        <v/>
      </c>
      <c r="Q585" t="str">
        <f t="shared" si="124"/>
        <v/>
      </c>
      <c r="R585" t="str">
        <f t="shared" si="125"/>
        <v/>
      </c>
      <c r="S585" t="str">
        <f t="shared" si="126"/>
        <v/>
      </c>
      <c r="T585" t="str">
        <f t="shared" si="127"/>
        <v/>
      </c>
      <c r="U585" t="str">
        <f t="shared" si="128"/>
        <v/>
      </c>
      <c r="V585" t="str">
        <f t="shared" si="129"/>
        <v/>
      </c>
      <c r="W585" t="str">
        <f t="shared" si="130"/>
        <v/>
      </c>
      <c r="X585" t="str">
        <f t="shared" si="131"/>
        <v/>
      </c>
    </row>
    <row r="586" spans="1:24" x14ac:dyDescent="0.35">
      <c r="A586">
        <v>2016</v>
      </c>
      <c r="B586" s="14">
        <v>42572</v>
      </c>
      <c r="C586">
        <v>7.59</v>
      </c>
      <c r="D586">
        <v>0</v>
      </c>
      <c r="E586">
        <v>-9.8831699999999998</v>
      </c>
      <c r="F586" s="14">
        <v>42603</v>
      </c>
      <c r="G586">
        <v>3.32</v>
      </c>
      <c r="H586">
        <v>0</v>
      </c>
      <c r="I586">
        <v>-13.239160000000002</v>
      </c>
      <c r="J586" s="14">
        <v>42634</v>
      </c>
      <c r="K586">
        <v>2.72</v>
      </c>
      <c r="L586">
        <v>0</v>
      </c>
      <c r="M586">
        <v>-8.92136</v>
      </c>
      <c r="O586" t="str">
        <f t="shared" si="132"/>
        <v/>
      </c>
      <c r="P586" t="str">
        <f t="shared" si="123"/>
        <v/>
      </c>
      <c r="Q586" t="str">
        <f t="shared" si="124"/>
        <v/>
      </c>
      <c r="R586" t="str">
        <f t="shared" si="125"/>
        <v/>
      </c>
      <c r="S586" t="str">
        <f t="shared" si="126"/>
        <v/>
      </c>
      <c r="T586" t="str">
        <f t="shared" si="127"/>
        <v/>
      </c>
      <c r="U586" t="str">
        <f t="shared" si="128"/>
        <v/>
      </c>
      <c r="V586" t="str">
        <f t="shared" si="129"/>
        <v/>
      </c>
      <c r="W586" t="str">
        <f t="shared" si="130"/>
        <v/>
      </c>
      <c r="X586" t="str">
        <f t="shared" si="131"/>
        <v/>
      </c>
    </row>
    <row r="587" spans="1:24" x14ac:dyDescent="0.35">
      <c r="A587">
        <v>2016</v>
      </c>
      <c r="B587" s="14">
        <v>42573</v>
      </c>
      <c r="C587">
        <v>6.94</v>
      </c>
      <c r="D587">
        <v>0</v>
      </c>
      <c r="E587">
        <v>-10.817219999999999</v>
      </c>
      <c r="F587" s="14">
        <v>42604</v>
      </c>
      <c r="G587">
        <v>5.96</v>
      </c>
      <c r="H587">
        <v>1.19</v>
      </c>
      <c r="I587">
        <v>156.14302000000001</v>
      </c>
      <c r="J587" s="14">
        <v>42635</v>
      </c>
      <c r="K587">
        <v>2.44</v>
      </c>
      <c r="L587">
        <v>0</v>
      </c>
      <c r="M587">
        <v>-9.3237199999999998</v>
      </c>
      <c r="O587" t="str">
        <f t="shared" si="132"/>
        <v/>
      </c>
      <c r="P587" t="str">
        <f t="shared" si="123"/>
        <v/>
      </c>
      <c r="Q587" t="str">
        <f t="shared" si="124"/>
        <v/>
      </c>
      <c r="R587" t="str">
        <f t="shared" si="125"/>
        <v/>
      </c>
      <c r="S587" t="str">
        <f t="shared" si="126"/>
        <v/>
      </c>
      <c r="T587" t="str">
        <f t="shared" si="127"/>
        <v/>
      </c>
      <c r="U587" t="str">
        <f t="shared" si="128"/>
        <v/>
      </c>
      <c r="V587" t="str">
        <f t="shared" si="129"/>
        <v/>
      </c>
      <c r="W587" t="str">
        <f t="shared" si="130"/>
        <v/>
      </c>
      <c r="X587" t="str">
        <f t="shared" si="131"/>
        <v/>
      </c>
    </row>
    <row r="588" spans="1:24" x14ac:dyDescent="0.35">
      <c r="A588">
        <v>2016</v>
      </c>
      <c r="B588" s="14">
        <v>42574</v>
      </c>
      <c r="C588">
        <v>6.72</v>
      </c>
      <c r="D588">
        <v>0</v>
      </c>
      <c r="E588">
        <v>-11.13336</v>
      </c>
      <c r="F588" s="14">
        <v>42605</v>
      </c>
      <c r="G588">
        <v>5.26</v>
      </c>
      <c r="H588">
        <v>0</v>
      </c>
      <c r="I588">
        <v>-10.45138</v>
      </c>
      <c r="J588" s="14">
        <v>42636</v>
      </c>
      <c r="K588">
        <v>2.95</v>
      </c>
      <c r="L588">
        <v>0.43</v>
      </c>
      <c r="M588">
        <v>51.243650000000002</v>
      </c>
      <c r="O588" t="str">
        <f t="shared" si="132"/>
        <v/>
      </c>
      <c r="P588" t="str">
        <f t="shared" si="123"/>
        <v/>
      </c>
      <c r="Q588" t="str">
        <f t="shared" si="124"/>
        <v/>
      </c>
      <c r="R588" t="str">
        <f t="shared" si="125"/>
        <v/>
      </c>
      <c r="S588" t="str">
        <f t="shared" si="126"/>
        <v/>
      </c>
      <c r="T588" t="str">
        <f t="shared" si="127"/>
        <v/>
      </c>
      <c r="U588" t="str">
        <f t="shared" si="128"/>
        <v/>
      </c>
      <c r="V588" t="str">
        <f t="shared" si="129"/>
        <v/>
      </c>
      <c r="W588" t="str">
        <f t="shared" si="130"/>
        <v/>
      </c>
      <c r="X588" t="str">
        <f t="shared" si="131"/>
        <v/>
      </c>
    </row>
    <row r="589" spans="1:24" x14ac:dyDescent="0.35">
      <c r="A589">
        <v>2016</v>
      </c>
      <c r="B589" s="14">
        <v>42575</v>
      </c>
      <c r="C589">
        <v>6.59</v>
      </c>
      <c r="D589">
        <v>0.02</v>
      </c>
      <c r="E589">
        <v>-8.5371699999999997</v>
      </c>
      <c r="F589" s="14">
        <v>42606</v>
      </c>
      <c r="G589">
        <v>3.86</v>
      </c>
      <c r="H589">
        <v>0</v>
      </c>
      <c r="I589">
        <v>-12.463180000000001</v>
      </c>
      <c r="J589" s="14">
        <v>42637</v>
      </c>
      <c r="K589">
        <v>2.88</v>
      </c>
      <c r="L589">
        <v>0</v>
      </c>
      <c r="M589">
        <v>-8.6914400000000001</v>
      </c>
      <c r="O589" t="str">
        <f t="shared" si="132"/>
        <v/>
      </c>
      <c r="P589" t="str">
        <f t="shared" si="123"/>
        <v/>
      </c>
      <c r="Q589" t="str">
        <f t="shared" si="124"/>
        <v/>
      </c>
      <c r="R589" t="str">
        <f t="shared" si="125"/>
        <v/>
      </c>
      <c r="S589" t="str">
        <f t="shared" si="126"/>
        <v/>
      </c>
      <c r="T589" t="str">
        <f t="shared" si="127"/>
        <v/>
      </c>
      <c r="U589" t="str">
        <f t="shared" si="128"/>
        <v/>
      </c>
      <c r="V589" t="str">
        <f t="shared" si="129"/>
        <v/>
      </c>
      <c r="W589" t="str">
        <f t="shared" si="130"/>
        <v/>
      </c>
      <c r="X589" t="str">
        <f t="shared" si="131"/>
        <v/>
      </c>
    </row>
    <row r="590" spans="1:24" x14ac:dyDescent="0.35">
      <c r="A590">
        <v>2016</v>
      </c>
      <c r="B590" s="14">
        <v>42576</v>
      </c>
      <c r="C590">
        <v>6.14</v>
      </c>
      <c r="D590">
        <v>0</v>
      </c>
      <c r="E590">
        <v>-11.966819999999998</v>
      </c>
      <c r="F590" s="14">
        <v>42607</v>
      </c>
      <c r="G590">
        <v>3.32</v>
      </c>
      <c r="H590">
        <v>0</v>
      </c>
      <c r="I590">
        <v>-13.239160000000002</v>
      </c>
      <c r="J590" s="14">
        <v>42638</v>
      </c>
      <c r="K590">
        <v>2.5099999999999998</v>
      </c>
      <c r="L590">
        <v>0</v>
      </c>
      <c r="M590">
        <v>-9.2231300000000012</v>
      </c>
      <c r="O590" t="str">
        <f t="shared" si="132"/>
        <v/>
      </c>
      <c r="P590" t="str">
        <f t="shared" si="123"/>
        <v/>
      </c>
      <c r="Q590" t="str">
        <f t="shared" si="124"/>
        <v/>
      </c>
      <c r="R590" t="str">
        <f t="shared" si="125"/>
        <v/>
      </c>
      <c r="S590" t="str">
        <f t="shared" si="126"/>
        <v/>
      </c>
      <c r="T590" t="str">
        <f t="shared" si="127"/>
        <v/>
      </c>
      <c r="U590" t="str">
        <f t="shared" si="128"/>
        <v/>
      </c>
      <c r="V590" t="str">
        <f t="shared" si="129"/>
        <v/>
      </c>
      <c r="W590" t="str">
        <f t="shared" si="130"/>
        <v/>
      </c>
      <c r="X590" t="str">
        <f t="shared" si="131"/>
        <v/>
      </c>
    </row>
    <row r="591" spans="1:24" x14ac:dyDescent="0.35">
      <c r="A591">
        <v>2016</v>
      </c>
      <c r="B591" s="14">
        <v>42577</v>
      </c>
      <c r="C591">
        <v>6.68</v>
      </c>
      <c r="D591">
        <v>0.42</v>
      </c>
      <c r="E591">
        <v>47.252159999999989</v>
      </c>
      <c r="F591" s="14">
        <v>42608</v>
      </c>
      <c r="G591">
        <v>3.04</v>
      </c>
      <c r="H591">
        <v>0</v>
      </c>
      <c r="I591">
        <v>-13.641520000000002</v>
      </c>
      <c r="J591" s="14">
        <v>42639</v>
      </c>
      <c r="K591">
        <v>2.33</v>
      </c>
      <c r="L591">
        <v>0</v>
      </c>
      <c r="M591">
        <v>-9.4817900000000002</v>
      </c>
      <c r="O591" t="str">
        <f t="shared" si="132"/>
        <v/>
      </c>
      <c r="P591" t="str">
        <f t="shared" si="123"/>
        <v/>
      </c>
      <c r="Q591" t="str">
        <f t="shared" si="124"/>
        <v/>
      </c>
      <c r="R591" t="str">
        <f t="shared" si="125"/>
        <v/>
      </c>
      <c r="S591" t="str">
        <f t="shared" si="126"/>
        <v/>
      </c>
      <c r="T591" t="str">
        <f t="shared" si="127"/>
        <v/>
      </c>
      <c r="U591" t="str">
        <f t="shared" si="128"/>
        <v/>
      </c>
      <c r="V591" t="str">
        <f t="shared" si="129"/>
        <v/>
      </c>
      <c r="W591" t="str">
        <f t="shared" si="130"/>
        <v/>
      </c>
      <c r="X591" t="str">
        <f t="shared" si="131"/>
        <v/>
      </c>
    </row>
    <row r="592" spans="1:24" x14ac:dyDescent="0.35">
      <c r="A592">
        <v>2016</v>
      </c>
      <c r="B592" s="14">
        <v>42578</v>
      </c>
      <c r="C592">
        <v>6.98</v>
      </c>
      <c r="D592">
        <v>0</v>
      </c>
      <c r="E592">
        <v>-10.759739999999999</v>
      </c>
      <c r="F592" s="14">
        <v>42609</v>
      </c>
      <c r="G592">
        <v>2.9</v>
      </c>
      <c r="H592">
        <v>0</v>
      </c>
      <c r="I592">
        <v>-13.842700000000001</v>
      </c>
      <c r="J592" s="14">
        <v>42640</v>
      </c>
      <c r="K592">
        <v>2.41</v>
      </c>
      <c r="L592">
        <v>0.09</v>
      </c>
      <c r="M592">
        <v>3.1566699999999983</v>
      </c>
      <c r="O592" t="str">
        <f t="shared" si="132"/>
        <v/>
      </c>
      <c r="P592" t="str">
        <f t="shared" si="123"/>
        <v/>
      </c>
      <c r="Q592" t="str">
        <f t="shared" si="124"/>
        <v/>
      </c>
      <c r="R592" t="str">
        <f t="shared" si="125"/>
        <v/>
      </c>
      <c r="S592" t="str">
        <f t="shared" si="126"/>
        <v/>
      </c>
      <c r="T592" t="str">
        <f t="shared" si="127"/>
        <v/>
      </c>
      <c r="U592" t="str">
        <f t="shared" si="128"/>
        <v/>
      </c>
      <c r="V592" t="str">
        <f t="shared" si="129"/>
        <v/>
      </c>
      <c r="W592" t="str">
        <f t="shared" si="130"/>
        <v/>
      </c>
      <c r="X592" t="str">
        <f t="shared" si="131"/>
        <v/>
      </c>
    </row>
    <row r="593" spans="1:24" x14ac:dyDescent="0.35">
      <c r="A593">
        <v>2016</v>
      </c>
      <c r="B593" s="14">
        <v>42579</v>
      </c>
      <c r="C593">
        <v>6.1</v>
      </c>
      <c r="D593">
        <v>0</v>
      </c>
      <c r="E593">
        <v>-12.0243</v>
      </c>
      <c r="F593" s="14">
        <v>42610</v>
      </c>
      <c r="G593">
        <v>2.67</v>
      </c>
      <c r="H593">
        <v>0</v>
      </c>
      <c r="I593">
        <v>-14.173210000000001</v>
      </c>
      <c r="J593" s="14">
        <v>42641</v>
      </c>
      <c r="K593">
        <v>2.46</v>
      </c>
      <c r="L593">
        <v>0</v>
      </c>
      <c r="M593">
        <v>-9.2949799999999989</v>
      </c>
      <c r="O593" t="str">
        <f t="shared" si="132"/>
        <v/>
      </c>
      <c r="P593" t="str">
        <f t="shared" si="123"/>
        <v/>
      </c>
      <c r="Q593" t="str">
        <f t="shared" si="124"/>
        <v/>
      </c>
      <c r="R593" t="str">
        <f t="shared" si="125"/>
        <v/>
      </c>
      <c r="S593" t="str">
        <f t="shared" si="126"/>
        <v/>
      </c>
      <c r="T593" t="str">
        <f t="shared" si="127"/>
        <v/>
      </c>
      <c r="U593" t="str">
        <f t="shared" si="128"/>
        <v/>
      </c>
      <c r="V593" t="str">
        <f t="shared" si="129"/>
        <v/>
      </c>
      <c r="W593" t="str">
        <f t="shared" si="130"/>
        <v/>
      </c>
      <c r="X593" t="str">
        <f t="shared" si="131"/>
        <v/>
      </c>
    </row>
    <row r="594" spans="1:24" x14ac:dyDescent="0.35">
      <c r="A594">
        <v>2016</v>
      </c>
      <c r="B594" s="14">
        <v>42580</v>
      </c>
      <c r="C594">
        <v>6.64</v>
      </c>
      <c r="D594">
        <v>0</v>
      </c>
      <c r="E594">
        <v>-11.24832</v>
      </c>
      <c r="F594" s="14">
        <v>42611</v>
      </c>
      <c r="G594">
        <v>2.67</v>
      </c>
      <c r="H594">
        <v>0</v>
      </c>
      <c r="I594">
        <v>-14.173210000000001</v>
      </c>
      <c r="J594" s="14">
        <v>42642</v>
      </c>
      <c r="K594">
        <v>2.2799999999999998</v>
      </c>
      <c r="L594">
        <v>0</v>
      </c>
      <c r="M594">
        <v>-9.5536399999999997</v>
      </c>
      <c r="O594" t="str">
        <f t="shared" si="132"/>
        <v/>
      </c>
      <c r="P594" t="str">
        <f t="shared" si="123"/>
        <v/>
      </c>
      <c r="Q594" t="str">
        <f t="shared" si="124"/>
        <v/>
      </c>
      <c r="R594" t="str">
        <f t="shared" si="125"/>
        <v/>
      </c>
      <c r="S594" t="str">
        <f t="shared" si="126"/>
        <v/>
      </c>
      <c r="T594" t="str">
        <f t="shared" si="127"/>
        <v/>
      </c>
      <c r="U594" t="str">
        <f t="shared" si="128"/>
        <v/>
      </c>
      <c r="V594" t="str">
        <f t="shared" si="129"/>
        <v/>
      </c>
      <c r="W594" t="str">
        <f t="shared" si="130"/>
        <v/>
      </c>
      <c r="X594" t="str">
        <f t="shared" si="131"/>
        <v/>
      </c>
    </row>
    <row r="595" spans="1:24" x14ac:dyDescent="0.35">
      <c r="A595">
        <v>2016</v>
      </c>
      <c r="B595" s="14">
        <v>42581</v>
      </c>
      <c r="C595">
        <v>8.27</v>
      </c>
      <c r="D595">
        <v>0</v>
      </c>
      <c r="E595">
        <v>-8.9060099999999984</v>
      </c>
      <c r="F595" s="14">
        <v>42612</v>
      </c>
      <c r="G595">
        <v>2.5299999999999998</v>
      </c>
      <c r="H595">
        <v>0</v>
      </c>
      <c r="I595">
        <v>-14.374390000000002</v>
      </c>
      <c r="J595" s="14">
        <v>42643</v>
      </c>
      <c r="K595">
        <v>2.25</v>
      </c>
      <c r="L595">
        <v>0</v>
      </c>
      <c r="M595">
        <v>-9.5967500000000001</v>
      </c>
      <c r="O595" t="str">
        <f t="shared" si="132"/>
        <v/>
      </c>
      <c r="P595" t="str">
        <f t="shared" si="123"/>
        <v/>
      </c>
      <c r="Q595" t="str">
        <f t="shared" si="124"/>
        <v/>
      </c>
      <c r="R595" t="str">
        <f t="shared" si="125"/>
        <v/>
      </c>
      <c r="S595" t="str">
        <f t="shared" si="126"/>
        <v/>
      </c>
      <c r="T595" t="str">
        <f t="shared" si="127"/>
        <v/>
      </c>
      <c r="U595" t="str">
        <f t="shared" si="128"/>
        <v/>
      </c>
      <c r="V595" t="str">
        <f t="shared" si="129"/>
        <v/>
      </c>
      <c r="W595" t="str">
        <f t="shared" si="130"/>
        <v/>
      </c>
      <c r="X595" t="str">
        <f t="shared" si="131"/>
        <v/>
      </c>
    </row>
    <row r="596" spans="1:24" x14ac:dyDescent="0.35">
      <c r="A596">
        <v>2016</v>
      </c>
      <c r="B596" s="14">
        <v>42582</v>
      </c>
      <c r="C596">
        <v>6.44</v>
      </c>
      <c r="D596">
        <v>0</v>
      </c>
      <c r="E596">
        <v>-11.535719999999998</v>
      </c>
      <c r="F596" s="14">
        <v>42613</v>
      </c>
      <c r="G596">
        <v>2.64</v>
      </c>
      <c r="H596">
        <v>0</v>
      </c>
      <c r="I596">
        <v>-14.216320000000001</v>
      </c>
      <c r="M596" t="s">
        <v>87</v>
      </c>
      <c r="O596" t="str">
        <f t="shared" si="132"/>
        <v/>
      </c>
      <c r="P596" t="str">
        <f t="shared" si="123"/>
        <v/>
      </c>
      <c r="Q596" t="str">
        <f t="shared" si="124"/>
        <v/>
      </c>
      <c r="R596" t="str">
        <f t="shared" si="125"/>
        <v/>
      </c>
      <c r="S596" t="str">
        <f t="shared" si="126"/>
        <v/>
      </c>
      <c r="T596" t="str">
        <f t="shared" si="127"/>
        <v/>
      </c>
      <c r="U596" t="str">
        <f t="shared" si="128"/>
        <v/>
      </c>
      <c r="V596" t="str">
        <f t="shared" si="129"/>
        <v/>
      </c>
      <c r="W596" t="str">
        <f t="shared" si="130"/>
        <v/>
      </c>
      <c r="X596" t="str">
        <f t="shared" si="131"/>
        <v/>
      </c>
    </row>
    <row r="597" spans="1:24" x14ac:dyDescent="0.35">
      <c r="A597">
        <v>2017</v>
      </c>
      <c r="B597" s="14">
        <v>42917</v>
      </c>
      <c r="C597">
        <v>16.8</v>
      </c>
      <c r="D597">
        <v>0.06</v>
      </c>
      <c r="E597">
        <v>11.700600000000001</v>
      </c>
      <c r="F597" s="14">
        <v>42948</v>
      </c>
      <c r="G597">
        <v>4.0599999999999996</v>
      </c>
      <c r="H597">
        <v>0</v>
      </c>
      <c r="I597">
        <v>-12.175780000000003</v>
      </c>
      <c r="J597" s="14">
        <v>42979</v>
      </c>
      <c r="K597">
        <v>3.3</v>
      </c>
      <c r="L597">
        <v>0</v>
      </c>
      <c r="M597">
        <v>-8.0879000000000012</v>
      </c>
      <c r="O597">
        <f t="shared" si="132"/>
        <v>2017</v>
      </c>
      <c r="P597">
        <f t="shared" si="123"/>
        <v>135.85420000000008</v>
      </c>
      <c r="Q597">
        <f t="shared" si="124"/>
        <v>2.6667799999999975</v>
      </c>
      <c r="R597">
        <f t="shared" si="125"/>
        <v>-79.774059999999992</v>
      </c>
      <c r="S597">
        <f t="shared" si="126"/>
        <v>-48.783809999999995</v>
      </c>
      <c r="T597">
        <f t="shared" si="127"/>
        <v>-92.248419999999996</v>
      </c>
      <c r="U597">
        <f t="shared" si="128"/>
        <v>1.51675</v>
      </c>
      <c r="V597">
        <f t="shared" si="129"/>
        <v>-65.538690000000003</v>
      </c>
      <c r="W597">
        <f t="shared" si="130"/>
        <v>55.399649999999987</v>
      </c>
      <c r="X597">
        <f t="shared" si="131"/>
        <v>-86.876210000000015</v>
      </c>
    </row>
    <row r="598" spans="1:24" x14ac:dyDescent="0.35">
      <c r="A598">
        <v>2017</v>
      </c>
      <c r="B598" s="14">
        <v>42918</v>
      </c>
      <c r="C598">
        <v>20.100000000000001</v>
      </c>
      <c r="D598">
        <v>0.76</v>
      </c>
      <c r="E598">
        <v>113.84770000000003</v>
      </c>
      <c r="F598" s="14">
        <v>42949</v>
      </c>
      <c r="G598">
        <v>3.98</v>
      </c>
      <c r="H598">
        <v>0</v>
      </c>
      <c r="I598">
        <v>-12.290740000000001</v>
      </c>
      <c r="J598" s="14">
        <v>42980</v>
      </c>
      <c r="K598">
        <v>3.22</v>
      </c>
      <c r="L598">
        <v>0</v>
      </c>
      <c r="M598">
        <v>-8.2028599999999994</v>
      </c>
      <c r="O598" t="str">
        <f t="shared" si="132"/>
        <v/>
      </c>
      <c r="P598" t="str">
        <f t="shared" si="123"/>
        <v/>
      </c>
      <c r="Q598" t="str">
        <f t="shared" si="124"/>
        <v/>
      </c>
      <c r="R598" t="str">
        <f t="shared" si="125"/>
        <v/>
      </c>
      <c r="S598" t="str">
        <f t="shared" si="126"/>
        <v/>
      </c>
      <c r="T598" t="str">
        <f t="shared" si="127"/>
        <v/>
      </c>
      <c r="U598" t="str">
        <f t="shared" si="128"/>
        <v/>
      </c>
      <c r="V598" t="str">
        <f t="shared" si="129"/>
        <v/>
      </c>
      <c r="W598" t="str">
        <f t="shared" si="130"/>
        <v/>
      </c>
      <c r="X598" t="str">
        <f t="shared" si="131"/>
        <v/>
      </c>
    </row>
    <row r="599" spans="1:24" x14ac:dyDescent="0.35">
      <c r="A599">
        <v>2017</v>
      </c>
      <c r="B599" s="14">
        <v>42919</v>
      </c>
      <c r="C599">
        <v>17.2</v>
      </c>
      <c r="D599">
        <v>0</v>
      </c>
      <c r="E599">
        <v>3.926400000000001</v>
      </c>
      <c r="F599" s="14">
        <v>42950</v>
      </c>
      <c r="G599">
        <v>4</v>
      </c>
      <c r="H599">
        <v>0</v>
      </c>
      <c r="I599">
        <v>-12.262</v>
      </c>
      <c r="J599" s="14">
        <v>42981</v>
      </c>
      <c r="K599">
        <v>3.19</v>
      </c>
      <c r="L599">
        <v>0</v>
      </c>
      <c r="M599">
        <v>-8.2459699999999998</v>
      </c>
      <c r="O599" t="str">
        <f t="shared" si="132"/>
        <v/>
      </c>
      <c r="P599" t="str">
        <f t="shared" si="123"/>
        <v/>
      </c>
      <c r="Q599" t="str">
        <f t="shared" si="124"/>
        <v/>
      </c>
      <c r="R599" t="str">
        <f t="shared" si="125"/>
        <v/>
      </c>
      <c r="S599" t="str">
        <f t="shared" si="126"/>
        <v/>
      </c>
      <c r="T599" t="str">
        <f t="shared" si="127"/>
        <v/>
      </c>
      <c r="U599" t="str">
        <f t="shared" si="128"/>
        <v/>
      </c>
      <c r="V599" t="str">
        <f t="shared" si="129"/>
        <v/>
      </c>
      <c r="W599" t="str">
        <f t="shared" si="130"/>
        <v/>
      </c>
      <c r="X599" t="str">
        <f t="shared" si="131"/>
        <v/>
      </c>
    </row>
    <row r="600" spans="1:24" x14ac:dyDescent="0.35">
      <c r="A600">
        <v>2017</v>
      </c>
      <c r="B600" s="14">
        <v>42920</v>
      </c>
      <c r="C600">
        <v>15.6</v>
      </c>
      <c r="D600">
        <v>0</v>
      </c>
      <c r="E600">
        <v>1.627200000000002</v>
      </c>
      <c r="F600" s="14">
        <v>42951</v>
      </c>
      <c r="G600">
        <v>3.91</v>
      </c>
      <c r="H600">
        <v>0</v>
      </c>
      <c r="I600">
        <v>-12.39133</v>
      </c>
      <c r="J600" s="14">
        <v>42982</v>
      </c>
      <c r="K600">
        <v>4.04</v>
      </c>
      <c r="L600">
        <v>0.38</v>
      </c>
      <c r="M600">
        <v>45.852480000000007</v>
      </c>
      <c r="O600" t="str">
        <f t="shared" si="132"/>
        <v/>
      </c>
      <c r="P600" t="str">
        <f t="shared" si="123"/>
        <v/>
      </c>
      <c r="Q600" t="str">
        <f t="shared" si="124"/>
        <v/>
      </c>
      <c r="R600" t="str">
        <f t="shared" si="125"/>
        <v/>
      </c>
      <c r="S600" t="str">
        <f t="shared" si="126"/>
        <v/>
      </c>
      <c r="T600" t="str">
        <f t="shared" si="127"/>
        <v/>
      </c>
      <c r="U600" t="str">
        <f t="shared" si="128"/>
        <v/>
      </c>
      <c r="V600" t="str">
        <f t="shared" si="129"/>
        <v/>
      </c>
      <c r="W600" t="str">
        <f t="shared" si="130"/>
        <v/>
      </c>
      <c r="X600" t="str">
        <f t="shared" si="131"/>
        <v/>
      </c>
    </row>
    <row r="601" spans="1:24" x14ac:dyDescent="0.35">
      <c r="A601">
        <v>2017</v>
      </c>
      <c r="B601" s="14">
        <v>42921</v>
      </c>
      <c r="C601">
        <v>15</v>
      </c>
      <c r="D601">
        <v>0.06</v>
      </c>
      <c r="E601">
        <v>9.1140000000000008</v>
      </c>
      <c r="F601" s="14">
        <v>42952</v>
      </c>
      <c r="G601">
        <v>3.84</v>
      </c>
      <c r="H601">
        <v>0</v>
      </c>
      <c r="I601">
        <v>-12.49192</v>
      </c>
      <c r="J601" s="14">
        <v>42983</v>
      </c>
      <c r="K601">
        <v>3.61</v>
      </c>
      <c r="L601">
        <v>0</v>
      </c>
      <c r="M601">
        <v>-7.6424300000000001</v>
      </c>
      <c r="O601" t="str">
        <f t="shared" si="132"/>
        <v/>
      </c>
      <c r="P601" t="str">
        <f t="shared" si="123"/>
        <v/>
      </c>
      <c r="Q601" t="str">
        <f t="shared" si="124"/>
        <v/>
      </c>
      <c r="R601" t="str">
        <f t="shared" si="125"/>
        <v/>
      </c>
      <c r="S601" t="str">
        <f t="shared" si="126"/>
        <v/>
      </c>
      <c r="T601" t="str">
        <f t="shared" si="127"/>
        <v/>
      </c>
      <c r="U601" t="str">
        <f t="shared" si="128"/>
        <v/>
      </c>
      <c r="V601" t="str">
        <f t="shared" si="129"/>
        <v/>
      </c>
      <c r="W601" t="str">
        <f t="shared" si="130"/>
        <v/>
      </c>
      <c r="X601" t="str">
        <f t="shared" si="131"/>
        <v/>
      </c>
    </row>
    <row r="602" spans="1:24" x14ac:dyDescent="0.35">
      <c r="A602">
        <v>2017</v>
      </c>
      <c r="B602" s="14">
        <v>42922</v>
      </c>
      <c r="C602">
        <v>13.4</v>
      </c>
      <c r="D602">
        <v>0</v>
      </c>
      <c r="E602">
        <v>-1.5341999999999985</v>
      </c>
      <c r="F602" s="14">
        <v>42953</v>
      </c>
      <c r="G602">
        <v>4.1900000000000004</v>
      </c>
      <c r="H602">
        <v>0.24</v>
      </c>
      <c r="I602">
        <v>21.407029999999999</v>
      </c>
      <c r="J602" s="14">
        <v>42984</v>
      </c>
      <c r="K602">
        <v>5.56</v>
      </c>
      <c r="L602">
        <v>0</v>
      </c>
      <c r="M602">
        <v>-4.8402799999999999</v>
      </c>
      <c r="O602" t="str">
        <f t="shared" si="132"/>
        <v/>
      </c>
      <c r="P602" t="str">
        <f t="shared" si="123"/>
        <v/>
      </c>
      <c r="Q602" t="str">
        <f t="shared" si="124"/>
        <v/>
      </c>
      <c r="R602" t="str">
        <f t="shared" si="125"/>
        <v/>
      </c>
      <c r="S602" t="str">
        <f t="shared" si="126"/>
        <v/>
      </c>
      <c r="T602" t="str">
        <f t="shared" si="127"/>
        <v/>
      </c>
      <c r="U602" t="str">
        <f t="shared" si="128"/>
        <v/>
      </c>
      <c r="V602" t="str">
        <f t="shared" si="129"/>
        <v/>
      </c>
      <c r="W602" t="str">
        <f t="shared" si="130"/>
        <v/>
      </c>
      <c r="X602" t="str">
        <f t="shared" si="131"/>
        <v/>
      </c>
    </row>
    <row r="603" spans="1:24" x14ac:dyDescent="0.35">
      <c r="A603">
        <v>2017</v>
      </c>
      <c r="B603" s="14">
        <v>42923</v>
      </c>
      <c r="C603">
        <v>12.5</v>
      </c>
      <c r="D603">
        <v>0</v>
      </c>
      <c r="E603">
        <v>-2.827499999999997</v>
      </c>
      <c r="F603" s="14">
        <v>42954</v>
      </c>
      <c r="G603">
        <v>4.0199999999999996</v>
      </c>
      <c r="H603">
        <v>0</v>
      </c>
      <c r="I603">
        <v>-12.233260000000001</v>
      </c>
      <c r="J603" s="14">
        <v>42985</v>
      </c>
      <c r="K603">
        <v>7.04</v>
      </c>
      <c r="L603">
        <v>1.06</v>
      </c>
      <c r="M603">
        <v>144.78548000000001</v>
      </c>
      <c r="O603" t="str">
        <f t="shared" si="132"/>
        <v/>
      </c>
      <c r="P603" t="str">
        <f t="shared" si="123"/>
        <v/>
      </c>
      <c r="Q603" t="str">
        <f t="shared" si="124"/>
        <v/>
      </c>
      <c r="R603" t="str">
        <f t="shared" si="125"/>
        <v/>
      </c>
      <c r="S603" t="str">
        <f t="shared" si="126"/>
        <v/>
      </c>
      <c r="T603" t="str">
        <f t="shared" si="127"/>
        <v/>
      </c>
      <c r="U603" t="str">
        <f t="shared" si="128"/>
        <v/>
      </c>
      <c r="V603" t="str">
        <f t="shared" si="129"/>
        <v/>
      </c>
      <c r="W603" t="str">
        <f t="shared" si="130"/>
        <v/>
      </c>
      <c r="X603" t="str">
        <f t="shared" si="131"/>
        <v/>
      </c>
    </row>
    <row r="604" spans="1:24" x14ac:dyDescent="0.35">
      <c r="A604">
        <v>2017</v>
      </c>
      <c r="B604" s="14">
        <v>42924</v>
      </c>
      <c r="C604">
        <v>11.7</v>
      </c>
      <c r="D604">
        <v>0</v>
      </c>
      <c r="E604">
        <v>-3.9771000000000001</v>
      </c>
      <c r="F604" s="14">
        <v>42955</v>
      </c>
      <c r="G604">
        <v>4.41</v>
      </c>
      <c r="H604">
        <v>0.38</v>
      </c>
      <c r="I604">
        <v>41.204170000000005</v>
      </c>
      <c r="J604" s="14">
        <v>42986</v>
      </c>
      <c r="K604">
        <v>5.28</v>
      </c>
      <c r="L604">
        <v>0</v>
      </c>
      <c r="M604">
        <v>-5.2426399999999997</v>
      </c>
      <c r="O604" t="str">
        <f t="shared" si="132"/>
        <v/>
      </c>
      <c r="P604" t="str">
        <f t="shared" si="123"/>
        <v/>
      </c>
      <c r="Q604" t="str">
        <f t="shared" si="124"/>
        <v/>
      </c>
      <c r="R604" t="str">
        <f t="shared" si="125"/>
        <v/>
      </c>
      <c r="S604" t="str">
        <f t="shared" si="126"/>
        <v/>
      </c>
      <c r="T604" t="str">
        <f t="shared" si="127"/>
        <v/>
      </c>
      <c r="U604" t="str">
        <f t="shared" si="128"/>
        <v/>
      </c>
      <c r="V604" t="str">
        <f t="shared" si="129"/>
        <v/>
      </c>
      <c r="W604" t="str">
        <f t="shared" si="130"/>
        <v/>
      </c>
      <c r="X604" t="str">
        <f t="shared" si="131"/>
        <v/>
      </c>
    </row>
    <row r="605" spans="1:24" x14ac:dyDescent="0.35">
      <c r="A605">
        <v>2017</v>
      </c>
      <c r="B605" s="14">
        <v>42925</v>
      </c>
      <c r="C605">
        <v>11.5</v>
      </c>
      <c r="D605">
        <v>0.02</v>
      </c>
      <c r="E605">
        <v>-1.4814999999999983</v>
      </c>
      <c r="F605" s="14">
        <v>42956</v>
      </c>
      <c r="G605">
        <v>4.28</v>
      </c>
      <c r="H605">
        <v>0</v>
      </c>
      <c r="I605">
        <v>-11.859640000000001</v>
      </c>
      <c r="J605" s="14">
        <v>42987</v>
      </c>
      <c r="K605">
        <v>4.5</v>
      </c>
      <c r="L605">
        <v>0.03</v>
      </c>
      <c r="M605">
        <v>-2.1890000000000001</v>
      </c>
      <c r="O605" t="str">
        <f t="shared" si="132"/>
        <v/>
      </c>
      <c r="P605" t="str">
        <f t="shared" si="123"/>
        <v/>
      </c>
      <c r="Q605" t="str">
        <f t="shared" si="124"/>
        <v/>
      </c>
      <c r="R605" t="str">
        <f t="shared" si="125"/>
        <v/>
      </c>
      <c r="S605" t="str">
        <f t="shared" si="126"/>
        <v/>
      </c>
      <c r="T605" t="str">
        <f t="shared" si="127"/>
        <v/>
      </c>
      <c r="U605" t="str">
        <f t="shared" si="128"/>
        <v/>
      </c>
      <c r="V605" t="str">
        <f t="shared" si="129"/>
        <v/>
      </c>
      <c r="W605" t="str">
        <f t="shared" si="130"/>
        <v/>
      </c>
      <c r="X605" t="str">
        <f t="shared" si="131"/>
        <v/>
      </c>
    </row>
    <row r="606" spans="1:24" x14ac:dyDescent="0.35">
      <c r="A606">
        <v>2017</v>
      </c>
      <c r="B606" s="14">
        <v>42926</v>
      </c>
      <c r="C606">
        <v>10.7</v>
      </c>
      <c r="D606">
        <v>0</v>
      </c>
      <c r="E606">
        <v>-5.4140999999999995</v>
      </c>
      <c r="F606" s="14">
        <v>42957</v>
      </c>
      <c r="G606">
        <v>3.98</v>
      </c>
      <c r="H606">
        <v>0</v>
      </c>
      <c r="I606">
        <v>-12.290740000000001</v>
      </c>
      <c r="J606" s="14">
        <v>42988</v>
      </c>
      <c r="K606">
        <v>4.17</v>
      </c>
      <c r="L606">
        <v>0</v>
      </c>
      <c r="M606">
        <v>-6.8377099999999995</v>
      </c>
      <c r="O606" t="str">
        <f t="shared" si="132"/>
        <v/>
      </c>
      <c r="P606" t="str">
        <f t="shared" si="123"/>
        <v/>
      </c>
      <c r="Q606" t="str">
        <f t="shared" si="124"/>
        <v/>
      </c>
      <c r="R606" t="str">
        <f t="shared" si="125"/>
        <v/>
      </c>
      <c r="S606" t="str">
        <f t="shared" si="126"/>
        <v/>
      </c>
      <c r="T606" t="str">
        <f t="shared" si="127"/>
        <v/>
      </c>
      <c r="U606" t="str">
        <f t="shared" si="128"/>
        <v/>
      </c>
      <c r="V606" t="str">
        <f t="shared" si="129"/>
        <v/>
      </c>
      <c r="W606" t="str">
        <f t="shared" si="130"/>
        <v/>
      </c>
      <c r="X606" t="str">
        <f t="shared" si="131"/>
        <v/>
      </c>
    </row>
    <row r="607" spans="1:24" x14ac:dyDescent="0.35">
      <c r="A607">
        <v>2017</v>
      </c>
      <c r="B607" s="14">
        <v>42927</v>
      </c>
      <c r="C607">
        <v>10.3</v>
      </c>
      <c r="D607">
        <v>0</v>
      </c>
      <c r="E607">
        <v>-5.9888999999999974</v>
      </c>
      <c r="F607" s="14">
        <v>42958</v>
      </c>
      <c r="G607">
        <v>4.03</v>
      </c>
      <c r="H607">
        <v>0</v>
      </c>
      <c r="I607">
        <v>-12.218890000000002</v>
      </c>
      <c r="J607" s="14">
        <v>42989</v>
      </c>
      <c r="K607">
        <v>4.0599999999999996</v>
      </c>
      <c r="L607">
        <v>0</v>
      </c>
      <c r="M607">
        <v>-6.9957800000000008</v>
      </c>
      <c r="O607" t="str">
        <f t="shared" si="132"/>
        <v/>
      </c>
      <c r="P607" t="str">
        <f t="shared" si="123"/>
        <v/>
      </c>
      <c r="Q607" t="str">
        <f t="shared" si="124"/>
        <v/>
      </c>
      <c r="R607" t="str">
        <f t="shared" si="125"/>
        <v/>
      </c>
      <c r="S607" t="str">
        <f t="shared" si="126"/>
        <v/>
      </c>
      <c r="T607" t="str">
        <f t="shared" si="127"/>
        <v/>
      </c>
      <c r="U607" t="str">
        <f t="shared" si="128"/>
        <v/>
      </c>
      <c r="V607" t="str">
        <f t="shared" si="129"/>
        <v/>
      </c>
      <c r="W607" t="str">
        <f t="shared" si="130"/>
        <v/>
      </c>
      <c r="X607" t="str">
        <f t="shared" si="131"/>
        <v/>
      </c>
    </row>
    <row r="608" spans="1:24" x14ac:dyDescent="0.35">
      <c r="A608">
        <v>2017</v>
      </c>
      <c r="B608" s="14">
        <v>42928</v>
      </c>
      <c r="C608">
        <v>9.5</v>
      </c>
      <c r="D608">
        <v>0</v>
      </c>
      <c r="E608">
        <v>-7.1384999999999987</v>
      </c>
      <c r="F608" s="14">
        <v>42959</v>
      </c>
      <c r="G608">
        <v>4.24</v>
      </c>
      <c r="H608">
        <v>0.02</v>
      </c>
      <c r="I608">
        <v>-9.1341200000000011</v>
      </c>
      <c r="J608" s="14">
        <v>42990</v>
      </c>
      <c r="K608">
        <v>3.84</v>
      </c>
      <c r="L608">
        <v>0</v>
      </c>
      <c r="M608">
        <v>-7.3119199999999998</v>
      </c>
      <c r="O608" t="str">
        <f t="shared" si="132"/>
        <v/>
      </c>
      <c r="P608" t="str">
        <f t="shared" si="123"/>
        <v/>
      </c>
      <c r="Q608" t="str">
        <f t="shared" si="124"/>
        <v/>
      </c>
      <c r="R608" t="str">
        <f t="shared" si="125"/>
        <v/>
      </c>
      <c r="S608" t="str">
        <f t="shared" si="126"/>
        <v/>
      </c>
      <c r="T608" t="str">
        <f t="shared" si="127"/>
        <v/>
      </c>
      <c r="U608" t="str">
        <f t="shared" si="128"/>
        <v/>
      </c>
      <c r="V608" t="str">
        <f t="shared" si="129"/>
        <v/>
      </c>
      <c r="W608" t="str">
        <f t="shared" si="130"/>
        <v/>
      </c>
      <c r="X608" t="str">
        <f t="shared" si="131"/>
        <v/>
      </c>
    </row>
    <row r="609" spans="1:24" x14ac:dyDescent="0.35">
      <c r="A609">
        <v>2017</v>
      </c>
      <c r="B609" s="14">
        <v>42929</v>
      </c>
      <c r="C609">
        <v>9.1999999999999993</v>
      </c>
      <c r="D609">
        <v>0.28499999999999998</v>
      </c>
      <c r="E609">
        <v>32.088149999999992</v>
      </c>
      <c r="F609" s="14">
        <v>42960</v>
      </c>
      <c r="G609">
        <v>4.07</v>
      </c>
      <c r="H609">
        <v>0.06</v>
      </c>
      <c r="I609">
        <v>-3.8124099999999999</v>
      </c>
      <c r="J609" s="14">
        <v>42991</v>
      </c>
      <c r="K609">
        <v>3.73</v>
      </c>
      <c r="L609">
        <v>0</v>
      </c>
      <c r="M609">
        <v>-7.4699900000000001</v>
      </c>
      <c r="O609" t="str">
        <f t="shared" si="132"/>
        <v/>
      </c>
      <c r="P609" t="str">
        <f t="shared" si="123"/>
        <v/>
      </c>
      <c r="Q609" t="str">
        <f t="shared" si="124"/>
        <v/>
      </c>
      <c r="R609" t="str">
        <f t="shared" si="125"/>
        <v/>
      </c>
      <c r="S609" t="str">
        <f t="shared" si="126"/>
        <v/>
      </c>
      <c r="T609" t="str">
        <f t="shared" si="127"/>
        <v/>
      </c>
      <c r="U609" t="str">
        <f t="shared" si="128"/>
        <v/>
      </c>
      <c r="V609" t="str">
        <f t="shared" si="129"/>
        <v/>
      </c>
      <c r="W609" t="str">
        <f t="shared" si="130"/>
        <v/>
      </c>
      <c r="X609" t="str">
        <f t="shared" si="131"/>
        <v/>
      </c>
    </row>
    <row r="610" spans="1:24" x14ac:dyDescent="0.35">
      <c r="A610">
        <v>2017</v>
      </c>
      <c r="B610" s="14">
        <v>42930</v>
      </c>
      <c r="C610">
        <v>7.79</v>
      </c>
      <c r="D610">
        <v>0.03</v>
      </c>
      <c r="E610">
        <v>-5.421269999999998</v>
      </c>
      <c r="F610" s="14">
        <v>42961</v>
      </c>
      <c r="G610">
        <v>3.82</v>
      </c>
      <c r="H610">
        <v>0</v>
      </c>
      <c r="I610">
        <v>-12.520660000000001</v>
      </c>
      <c r="J610" s="14">
        <v>42992</v>
      </c>
      <c r="K610">
        <v>3.66</v>
      </c>
      <c r="L610">
        <v>0</v>
      </c>
      <c r="M610">
        <v>-7.5705799999999996</v>
      </c>
      <c r="O610" t="str">
        <f t="shared" si="132"/>
        <v/>
      </c>
      <c r="P610" t="str">
        <f t="shared" si="123"/>
        <v/>
      </c>
      <c r="Q610" t="str">
        <f t="shared" si="124"/>
        <v/>
      </c>
      <c r="R610" t="str">
        <f t="shared" si="125"/>
        <v/>
      </c>
      <c r="S610" t="str">
        <f t="shared" si="126"/>
        <v/>
      </c>
      <c r="T610" t="str">
        <f t="shared" si="127"/>
        <v/>
      </c>
      <c r="U610" t="str">
        <f t="shared" si="128"/>
        <v/>
      </c>
      <c r="V610" t="str">
        <f t="shared" si="129"/>
        <v/>
      </c>
      <c r="W610" t="str">
        <f t="shared" si="130"/>
        <v/>
      </c>
      <c r="X610" t="str">
        <f t="shared" si="131"/>
        <v/>
      </c>
    </row>
    <row r="611" spans="1:24" x14ac:dyDescent="0.35">
      <c r="A611">
        <v>2017</v>
      </c>
      <c r="B611" s="14">
        <v>42931</v>
      </c>
      <c r="C611">
        <v>6.9</v>
      </c>
      <c r="D611">
        <v>2.5000000000000001E-2</v>
      </c>
      <c r="E611">
        <v>-7.3959499999999991</v>
      </c>
      <c r="F611" s="14">
        <v>42962</v>
      </c>
      <c r="G611">
        <v>3.69</v>
      </c>
      <c r="H611">
        <v>0</v>
      </c>
      <c r="I611">
        <v>-12.707470000000001</v>
      </c>
      <c r="J611" s="14">
        <v>42993</v>
      </c>
      <c r="K611">
        <v>3.54</v>
      </c>
      <c r="L611">
        <v>0.01</v>
      </c>
      <c r="M611">
        <v>-6.3515199999999998</v>
      </c>
      <c r="O611" t="str">
        <f t="shared" si="132"/>
        <v/>
      </c>
      <c r="P611" t="str">
        <f t="shared" si="123"/>
        <v/>
      </c>
      <c r="Q611" t="str">
        <f t="shared" si="124"/>
        <v/>
      </c>
      <c r="R611" t="str">
        <f t="shared" si="125"/>
        <v/>
      </c>
      <c r="S611" t="str">
        <f t="shared" si="126"/>
        <v/>
      </c>
      <c r="T611" t="str">
        <f t="shared" si="127"/>
        <v/>
      </c>
      <c r="U611" t="str">
        <f t="shared" si="128"/>
        <v/>
      </c>
      <c r="V611" t="str">
        <f t="shared" si="129"/>
        <v/>
      </c>
      <c r="W611" t="str">
        <f t="shared" si="130"/>
        <v/>
      </c>
      <c r="X611" t="str">
        <f t="shared" si="131"/>
        <v/>
      </c>
    </row>
    <row r="612" spans="1:24" x14ac:dyDescent="0.35">
      <c r="A612">
        <v>2017</v>
      </c>
      <c r="B612" s="14">
        <v>42932</v>
      </c>
      <c r="C612">
        <v>6.95</v>
      </c>
      <c r="D612">
        <v>0</v>
      </c>
      <c r="E612">
        <v>-10.802849999999999</v>
      </c>
      <c r="F612" s="14">
        <v>42963</v>
      </c>
      <c r="G612">
        <v>3.67</v>
      </c>
      <c r="H612">
        <v>0.06</v>
      </c>
      <c r="I612">
        <v>-4.3872100000000014</v>
      </c>
      <c r="J612" s="14">
        <v>42994</v>
      </c>
      <c r="K612">
        <v>3.65</v>
      </c>
      <c r="L612">
        <v>0</v>
      </c>
      <c r="M612">
        <v>-7.5849500000000001</v>
      </c>
      <c r="O612" t="str">
        <f t="shared" si="132"/>
        <v/>
      </c>
      <c r="P612" t="str">
        <f t="shared" si="123"/>
        <v/>
      </c>
      <c r="Q612" t="str">
        <f t="shared" si="124"/>
        <v/>
      </c>
      <c r="R612" t="str">
        <f t="shared" si="125"/>
        <v/>
      </c>
      <c r="S612" t="str">
        <f t="shared" si="126"/>
        <v/>
      </c>
      <c r="T612" t="str">
        <f t="shared" si="127"/>
        <v/>
      </c>
      <c r="U612" t="str">
        <f t="shared" si="128"/>
        <v/>
      </c>
      <c r="V612" t="str">
        <f t="shared" si="129"/>
        <v/>
      </c>
      <c r="W612" t="str">
        <f t="shared" si="130"/>
        <v/>
      </c>
      <c r="X612" t="str">
        <f t="shared" si="131"/>
        <v/>
      </c>
    </row>
    <row r="613" spans="1:24" x14ac:dyDescent="0.35">
      <c r="A613">
        <v>2017</v>
      </c>
      <c r="B613" s="14">
        <v>42933</v>
      </c>
      <c r="C613">
        <v>6.12</v>
      </c>
      <c r="D613">
        <v>0</v>
      </c>
      <c r="E613">
        <v>-11.995559999999999</v>
      </c>
      <c r="F613" s="14">
        <v>42964</v>
      </c>
      <c r="G613">
        <v>3.52</v>
      </c>
      <c r="H613">
        <v>0</v>
      </c>
      <c r="I613">
        <v>-12.95176</v>
      </c>
      <c r="J613" s="14">
        <v>42995</v>
      </c>
      <c r="K613">
        <v>3.58</v>
      </c>
      <c r="L613">
        <v>0</v>
      </c>
      <c r="M613">
        <v>-7.6855399999999996</v>
      </c>
      <c r="O613" t="str">
        <f t="shared" si="132"/>
        <v/>
      </c>
      <c r="P613" t="str">
        <f t="shared" si="123"/>
        <v/>
      </c>
      <c r="Q613" t="str">
        <f t="shared" si="124"/>
        <v/>
      </c>
      <c r="R613" t="str">
        <f t="shared" si="125"/>
        <v/>
      </c>
      <c r="S613" t="str">
        <f t="shared" si="126"/>
        <v/>
      </c>
      <c r="T613" t="str">
        <f t="shared" si="127"/>
        <v/>
      </c>
      <c r="U613" t="str">
        <f t="shared" si="128"/>
        <v/>
      </c>
      <c r="V613" t="str">
        <f t="shared" si="129"/>
        <v/>
      </c>
      <c r="W613" t="str">
        <f t="shared" si="130"/>
        <v/>
      </c>
      <c r="X613" t="str">
        <f t="shared" si="131"/>
        <v/>
      </c>
    </row>
    <row r="614" spans="1:24" x14ac:dyDescent="0.35">
      <c r="A614">
        <v>2017</v>
      </c>
      <c r="B614" s="14">
        <v>42934</v>
      </c>
      <c r="C614">
        <v>5.85</v>
      </c>
      <c r="D614">
        <v>0.01</v>
      </c>
      <c r="E614">
        <v>-10.992049999999999</v>
      </c>
      <c r="F614" s="14">
        <v>42965</v>
      </c>
      <c r="G614">
        <v>3.62</v>
      </c>
      <c r="H614">
        <v>0.02</v>
      </c>
      <c r="I614">
        <v>-10.025060000000002</v>
      </c>
      <c r="J614" s="14">
        <v>42996</v>
      </c>
      <c r="K614">
        <v>3.55</v>
      </c>
      <c r="L614">
        <v>0</v>
      </c>
      <c r="M614">
        <v>-7.72865</v>
      </c>
      <c r="O614" t="str">
        <f t="shared" si="132"/>
        <v/>
      </c>
      <c r="P614" t="str">
        <f t="shared" si="123"/>
        <v/>
      </c>
      <c r="Q614" t="str">
        <f t="shared" si="124"/>
        <v/>
      </c>
      <c r="R614" t="str">
        <f t="shared" si="125"/>
        <v/>
      </c>
      <c r="S614" t="str">
        <f t="shared" si="126"/>
        <v/>
      </c>
      <c r="T614" t="str">
        <f t="shared" si="127"/>
        <v/>
      </c>
      <c r="U614" t="str">
        <f t="shared" si="128"/>
        <v/>
      </c>
      <c r="V614" t="str">
        <f t="shared" si="129"/>
        <v/>
      </c>
      <c r="W614" t="str">
        <f t="shared" si="130"/>
        <v/>
      </c>
      <c r="X614" t="str">
        <f t="shared" si="131"/>
        <v/>
      </c>
    </row>
    <row r="615" spans="1:24" x14ac:dyDescent="0.35">
      <c r="A615">
        <v>2017</v>
      </c>
      <c r="B615" s="14">
        <v>42935</v>
      </c>
      <c r="C615">
        <v>5.81</v>
      </c>
      <c r="D615">
        <v>0</v>
      </c>
      <c r="E615">
        <v>-12.44103</v>
      </c>
      <c r="F615" s="14">
        <v>42966</v>
      </c>
      <c r="G615">
        <v>5.79</v>
      </c>
      <c r="H615">
        <v>0.97</v>
      </c>
      <c r="I615">
        <v>125.28572999999999</v>
      </c>
      <c r="J615" s="14">
        <v>42997</v>
      </c>
      <c r="K615">
        <v>3.66</v>
      </c>
      <c r="L615">
        <v>0.02</v>
      </c>
      <c r="M615">
        <v>-4.7875800000000002</v>
      </c>
      <c r="O615" t="str">
        <f t="shared" si="132"/>
        <v/>
      </c>
      <c r="P615" t="str">
        <f t="shared" si="123"/>
        <v/>
      </c>
      <c r="Q615" t="str">
        <f t="shared" si="124"/>
        <v/>
      </c>
      <c r="R615" t="str">
        <f t="shared" si="125"/>
        <v/>
      </c>
      <c r="S615" t="str">
        <f t="shared" si="126"/>
        <v/>
      </c>
      <c r="T615" t="str">
        <f t="shared" si="127"/>
        <v/>
      </c>
      <c r="U615" t="str">
        <f t="shared" si="128"/>
        <v/>
      </c>
      <c r="V615" t="str">
        <f t="shared" si="129"/>
        <v/>
      </c>
      <c r="W615" t="str">
        <f t="shared" si="130"/>
        <v/>
      </c>
      <c r="X615" t="str">
        <f t="shared" si="131"/>
        <v/>
      </c>
    </row>
    <row r="616" spans="1:24" x14ac:dyDescent="0.35">
      <c r="A616">
        <v>2017</v>
      </c>
      <c r="B616" s="14">
        <v>42936</v>
      </c>
      <c r="C616">
        <v>5.42</v>
      </c>
      <c r="D616">
        <v>0</v>
      </c>
      <c r="E616">
        <v>-13.001459999999998</v>
      </c>
      <c r="F616" s="14">
        <v>42967</v>
      </c>
      <c r="G616">
        <v>4.78</v>
      </c>
      <c r="H616">
        <v>0</v>
      </c>
      <c r="I616">
        <v>-11.14114</v>
      </c>
      <c r="J616" s="14">
        <v>42998</v>
      </c>
      <c r="K616">
        <v>3.9</v>
      </c>
      <c r="L616">
        <v>0.03</v>
      </c>
      <c r="M616">
        <v>-3.0511999999999997</v>
      </c>
      <c r="O616" t="str">
        <f t="shared" si="132"/>
        <v/>
      </c>
      <c r="P616" t="str">
        <f t="shared" si="123"/>
        <v/>
      </c>
      <c r="Q616" t="str">
        <f t="shared" si="124"/>
        <v/>
      </c>
      <c r="R616" t="str">
        <f t="shared" si="125"/>
        <v/>
      </c>
      <c r="S616" t="str">
        <f t="shared" si="126"/>
        <v/>
      </c>
      <c r="T616" t="str">
        <f t="shared" si="127"/>
        <v/>
      </c>
      <c r="U616" t="str">
        <f t="shared" si="128"/>
        <v/>
      </c>
      <c r="V616" t="str">
        <f t="shared" si="129"/>
        <v/>
      </c>
      <c r="W616" t="str">
        <f t="shared" si="130"/>
        <v/>
      </c>
      <c r="X616" t="str">
        <f t="shared" si="131"/>
        <v/>
      </c>
    </row>
    <row r="617" spans="1:24" x14ac:dyDescent="0.35">
      <c r="A617">
        <v>2017</v>
      </c>
      <c r="B617" s="14">
        <v>42937</v>
      </c>
      <c r="C617">
        <v>5.32</v>
      </c>
      <c r="D617">
        <v>0</v>
      </c>
      <c r="E617">
        <v>-13.145159999999999</v>
      </c>
      <c r="F617" s="14">
        <v>42968</v>
      </c>
      <c r="G617">
        <v>4.2</v>
      </c>
      <c r="H617">
        <v>0</v>
      </c>
      <c r="I617">
        <v>-11.974600000000002</v>
      </c>
      <c r="J617" s="14">
        <v>42999</v>
      </c>
      <c r="K617">
        <v>3.75</v>
      </c>
      <c r="L617">
        <v>0</v>
      </c>
      <c r="M617">
        <v>-7.4412500000000001</v>
      </c>
      <c r="O617" t="str">
        <f t="shared" si="132"/>
        <v/>
      </c>
      <c r="P617" t="str">
        <f t="shared" si="123"/>
        <v/>
      </c>
      <c r="Q617" t="str">
        <f t="shared" si="124"/>
        <v/>
      </c>
      <c r="R617" t="str">
        <f t="shared" si="125"/>
        <v/>
      </c>
      <c r="S617" t="str">
        <f t="shared" si="126"/>
        <v/>
      </c>
      <c r="T617" t="str">
        <f t="shared" si="127"/>
        <v/>
      </c>
      <c r="U617" t="str">
        <f t="shared" si="128"/>
        <v/>
      </c>
      <c r="V617" t="str">
        <f t="shared" si="129"/>
        <v/>
      </c>
      <c r="W617" t="str">
        <f t="shared" si="130"/>
        <v/>
      </c>
      <c r="X617" t="str">
        <f t="shared" si="131"/>
        <v/>
      </c>
    </row>
    <row r="618" spans="1:24" x14ac:dyDescent="0.35">
      <c r="A618">
        <v>2017</v>
      </c>
      <c r="B618" s="14">
        <v>42938</v>
      </c>
      <c r="C618">
        <v>5.14</v>
      </c>
      <c r="D618">
        <v>0</v>
      </c>
      <c r="E618">
        <v>-13.40382</v>
      </c>
      <c r="F618" s="14">
        <v>42969</v>
      </c>
      <c r="G618">
        <v>3.9</v>
      </c>
      <c r="H618">
        <v>0</v>
      </c>
      <c r="I618">
        <v>-12.405700000000001</v>
      </c>
      <c r="J618" s="14">
        <v>43000</v>
      </c>
      <c r="K618">
        <v>3.4</v>
      </c>
      <c r="L618">
        <v>0</v>
      </c>
      <c r="M618">
        <v>-7.9442000000000004</v>
      </c>
      <c r="O618" t="str">
        <f t="shared" si="132"/>
        <v/>
      </c>
      <c r="P618" t="str">
        <f t="shared" si="123"/>
        <v/>
      </c>
      <c r="Q618" t="str">
        <f t="shared" si="124"/>
        <v/>
      </c>
      <c r="R618" t="str">
        <f t="shared" si="125"/>
        <v/>
      </c>
      <c r="S618" t="str">
        <f t="shared" si="126"/>
        <v/>
      </c>
      <c r="T618" t="str">
        <f t="shared" si="127"/>
        <v/>
      </c>
      <c r="U618" t="str">
        <f t="shared" si="128"/>
        <v/>
      </c>
      <c r="V618" t="str">
        <f t="shared" si="129"/>
        <v/>
      </c>
      <c r="W618" t="str">
        <f t="shared" si="130"/>
        <v/>
      </c>
      <c r="X618" t="str">
        <f t="shared" si="131"/>
        <v/>
      </c>
    </row>
    <row r="619" spans="1:24" x14ac:dyDescent="0.35">
      <c r="A619">
        <v>2017</v>
      </c>
      <c r="B619" s="14">
        <v>42939</v>
      </c>
      <c r="C619">
        <v>4.82</v>
      </c>
      <c r="D619">
        <v>0</v>
      </c>
      <c r="E619">
        <v>-13.863659999999999</v>
      </c>
      <c r="F619" s="14">
        <v>42970</v>
      </c>
      <c r="G619">
        <v>3.73</v>
      </c>
      <c r="H619">
        <v>0.03</v>
      </c>
      <c r="I619">
        <v>-8.4754900000000024</v>
      </c>
      <c r="J619" s="14">
        <v>43001</v>
      </c>
      <c r="K619">
        <v>3.3</v>
      </c>
      <c r="L619">
        <v>0</v>
      </c>
      <c r="M619">
        <v>-8.0879000000000012</v>
      </c>
      <c r="O619" t="str">
        <f t="shared" si="132"/>
        <v/>
      </c>
      <c r="P619" t="str">
        <f t="shared" si="123"/>
        <v/>
      </c>
      <c r="Q619" t="str">
        <f t="shared" si="124"/>
        <v/>
      </c>
      <c r="R619" t="str">
        <f t="shared" si="125"/>
        <v/>
      </c>
      <c r="S619" t="str">
        <f t="shared" si="126"/>
        <v/>
      </c>
      <c r="T619" t="str">
        <f t="shared" si="127"/>
        <v/>
      </c>
      <c r="U619" t="str">
        <f t="shared" si="128"/>
        <v/>
      </c>
      <c r="V619" t="str">
        <f t="shared" si="129"/>
        <v/>
      </c>
      <c r="W619" t="str">
        <f t="shared" si="130"/>
        <v/>
      </c>
      <c r="X619" t="str">
        <f t="shared" si="131"/>
        <v/>
      </c>
    </row>
    <row r="620" spans="1:24" x14ac:dyDescent="0.35">
      <c r="A620">
        <v>2017</v>
      </c>
      <c r="B620" s="14">
        <v>42940</v>
      </c>
      <c r="C620">
        <v>4.9400000000000004</v>
      </c>
      <c r="D620">
        <v>0.01</v>
      </c>
      <c r="E620">
        <v>-12.299719999999997</v>
      </c>
      <c r="F620" s="14">
        <v>42971</v>
      </c>
      <c r="G620">
        <v>3.55</v>
      </c>
      <c r="H620">
        <v>0</v>
      </c>
      <c r="I620">
        <v>-12.908650000000002</v>
      </c>
      <c r="J620" s="14">
        <v>43002</v>
      </c>
      <c r="K620">
        <v>3.46</v>
      </c>
      <c r="L620">
        <v>0</v>
      </c>
      <c r="M620">
        <v>-7.8579799999999995</v>
      </c>
      <c r="O620" t="str">
        <f t="shared" si="132"/>
        <v/>
      </c>
      <c r="P620" t="str">
        <f t="shared" si="123"/>
        <v/>
      </c>
      <c r="Q620" t="str">
        <f t="shared" si="124"/>
        <v/>
      </c>
      <c r="R620" t="str">
        <f t="shared" si="125"/>
        <v/>
      </c>
      <c r="S620" t="str">
        <f t="shared" si="126"/>
        <v/>
      </c>
      <c r="T620" t="str">
        <f t="shared" si="127"/>
        <v/>
      </c>
      <c r="U620" t="str">
        <f t="shared" si="128"/>
        <v/>
      </c>
      <c r="V620" t="str">
        <f t="shared" si="129"/>
        <v/>
      </c>
      <c r="W620" t="str">
        <f t="shared" si="130"/>
        <v/>
      </c>
      <c r="X620" t="str">
        <f t="shared" si="131"/>
        <v/>
      </c>
    </row>
    <row r="621" spans="1:24" x14ac:dyDescent="0.35">
      <c r="A621">
        <v>2017</v>
      </c>
      <c r="B621" s="14">
        <v>42941</v>
      </c>
      <c r="C621">
        <v>5.73</v>
      </c>
      <c r="D621">
        <v>0.23</v>
      </c>
      <c r="E621">
        <v>19.448510000000002</v>
      </c>
      <c r="F621" s="14">
        <v>42972</v>
      </c>
      <c r="G621">
        <v>3.5</v>
      </c>
      <c r="H621">
        <v>0</v>
      </c>
      <c r="I621">
        <v>-12.980500000000001</v>
      </c>
      <c r="J621" s="14">
        <v>43003</v>
      </c>
      <c r="K621">
        <v>3.5</v>
      </c>
      <c r="L621">
        <v>0</v>
      </c>
      <c r="M621">
        <v>-7.8004999999999995</v>
      </c>
      <c r="O621" t="str">
        <f t="shared" si="132"/>
        <v/>
      </c>
      <c r="P621" t="str">
        <f t="shared" si="123"/>
        <v/>
      </c>
      <c r="Q621" t="str">
        <f t="shared" si="124"/>
        <v/>
      </c>
      <c r="R621" t="str">
        <f t="shared" si="125"/>
        <v/>
      </c>
      <c r="S621" t="str">
        <f t="shared" si="126"/>
        <v/>
      </c>
      <c r="T621" t="str">
        <f t="shared" si="127"/>
        <v/>
      </c>
      <c r="U621" t="str">
        <f t="shared" si="128"/>
        <v/>
      </c>
      <c r="V621" t="str">
        <f t="shared" si="129"/>
        <v/>
      </c>
      <c r="W621" t="str">
        <f t="shared" si="130"/>
        <v/>
      </c>
      <c r="X621" t="str">
        <f t="shared" si="131"/>
        <v/>
      </c>
    </row>
    <row r="622" spans="1:24" x14ac:dyDescent="0.35">
      <c r="A622">
        <v>2017</v>
      </c>
      <c r="B622" s="14">
        <v>42942</v>
      </c>
      <c r="C622">
        <v>5.16</v>
      </c>
      <c r="D622">
        <v>0</v>
      </c>
      <c r="E622">
        <v>-13.375079999999999</v>
      </c>
      <c r="F622" s="14">
        <v>42973</v>
      </c>
      <c r="G622">
        <v>3.41</v>
      </c>
      <c r="H622">
        <v>0</v>
      </c>
      <c r="I622">
        <v>-13.109830000000002</v>
      </c>
      <c r="J622" s="14">
        <v>43004</v>
      </c>
      <c r="K622">
        <v>3.47</v>
      </c>
      <c r="L622">
        <v>0</v>
      </c>
      <c r="M622">
        <v>-7.84361</v>
      </c>
      <c r="O622" t="str">
        <f t="shared" si="132"/>
        <v/>
      </c>
      <c r="P622" t="str">
        <f t="shared" si="123"/>
        <v/>
      </c>
      <c r="Q622" t="str">
        <f t="shared" si="124"/>
        <v/>
      </c>
      <c r="R622" t="str">
        <f t="shared" si="125"/>
        <v/>
      </c>
      <c r="S622" t="str">
        <f t="shared" si="126"/>
        <v/>
      </c>
      <c r="T622" t="str">
        <f t="shared" si="127"/>
        <v/>
      </c>
      <c r="U622" t="str">
        <f t="shared" si="128"/>
        <v/>
      </c>
      <c r="V622" t="str">
        <f t="shared" si="129"/>
        <v/>
      </c>
      <c r="W622" t="str">
        <f t="shared" si="130"/>
        <v/>
      </c>
      <c r="X622" t="str">
        <f t="shared" si="131"/>
        <v/>
      </c>
    </row>
    <row r="623" spans="1:24" x14ac:dyDescent="0.35">
      <c r="A623">
        <v>2017</v>
      </c>
      <c r="B623" s="14">
        <v>42943</v>
      </c>
      <c r="C623">
        <v>4.68</v>
      </c>
      <c r="D623">
        <v>0.08</v>
      </c>
      <c r="E623">
        <v>-2.9328400000000006</v>
      </c>
      <c r="F623" s="14">
        <v>42974</v>
      </c>
      <c r="G623">
        <v>3.45</v>
      </c>
      <c r="H623">
        <v>0</v>
      </c>
      <c r="I623">
        <v>-13.052350000000001</v>
      </c>
      <c r="J623" s="14">
        <v>43005</v>
      </c>
      <c r="K623">
        <v>3.41</v>
      </c>
      <c r="L623">
        <v>0</v>
      </c>
      <c r="M623">
        <v>-7.9298299999999999</v>
      </c>
      <c r="O623" t="str">
        <f t="shared" si="132"/>
        <v/>
      </c>
      <c r="P623" t="str">
        <f t="shared" si="123"/>
        <v/>
      </c>
      <c r="Q623" t="str">
        <f t="shared" si="124"/>
        <v/>
      </c>
      <c r="R623" t="str">
        <f t="shared" si="125"/>
        <v/>
      </c>
      <c r="S623" t="str">
        <f t="shared" si="126"/>
        <v/>
      </c>
      <c r="T623" t="str">
        <f t="shared" si="127"/>
        <v/>
      </c>
      <c r="U623" t="str">
        <f t="shared" si="128"/>
        <v/>
      </c>
      <c r="V623" t="str">
        <f t="shared" si="129"/>
        <v/>
      </c>
      <c r="W623" t="str">
        <f t="shared" si="130"/>
        <v/>
      </c>
      <c r="X623" t="str">
        <f t="shared" si="131"/>
        <v/>
      </c>
    </row>
    <row r="624" spans="1:24" x14ac:dyDescent="0.35">
      <c r="A624">
        <v>2017</v>
      </c>
      <c r="B624" s="14">
        <v>42944</v>
      </c>
      <c r="C624">
        <v>4.9000000000000004</v>
      </c>
      <c r="D624">
        <v>0.01</v>
      </c>
      <c r="E624">
        <v>-12.357199999999999</v>
      </c>
      <c r="F624" s="14">
        <v>42975</v>
      </c>
      <c r="G624">
        <v>3.39</v>
      </c>
      <c r="H624">
        <v>0</v>
      </c>
      <c r="I624">
        <v>-13.138570000000001</v>
      </c>
      <c r="J624" s="14">
        <v>43006</v>
      </c>
      <c r="K624">
        <v>3.43</v>
      </c>
      <c r="L624">
        <v>0</v>
      </c>
      <c r="M624">
        <v>-7.9010899999999999</v>
      </c>
      <c r="O624" t="str">
        <f t="shared" si="132"/>
        <v/>
      </c>
      <c r="P624" t="str">
        <f t="shared" si="123"/>
        <v/>
      </c>
      <c r="Q624" t="str">
        <f t="shared" si="124"/>
        <v/>
      </c>
      <c r="R624" t="str">
        <f t="shared" si="125"/>
        <v/>
      </c>
      <c r="S624" t="str">
        <f t="shared" si="126"/>
        <v/>
      </c>
      <c r="T624" t="str">
        <f t="shared" si="127"/>
        <v/>
      </c>
      <c r="U624" t="str">
        <f t="shared" si="128"/>
        <v/>
      </c>
      <c r="V624" t="str">
        <f t="shared" si="129"/>
        <v/>
      </c>
      <c r="W624" t="str">
        <f t="shared" si="130"/>
        <v/>
      </c>
      <c r="X624" t="str">
        <f t="shared" si="131"/>
        <v/>
      </c>
    </row>
    <row r="625" spans="1:24" x14ac:dyDescent="0.35">
      <c r="A625">
        <v>2017</v>
      </c>
      <c r="B625" s="14">
        <v>42945</v>
      </c>
      <c r="C625">
        <v>4.75</v>
      </c>
      <c r="D625">
        <v>0</v>
      </c>
      <c r="E625">
        <v>-13.96425</v>
      </c>
      <c r="F625" s="14">
        <v>42976</v>
      </c>
      <c r="G625">
        <v>3.38</v>
      </c>
      <c r="H625">
        <v>0</v>
      </c>
      <c r="I625">
        <v>-13.152940000000001</v>
      </c>
      <c r="J625" s="14">
        <v>43007</v>
      </c>
      <c r="K625">
        <v>3.08</v>
      </c>
      <c r="L625">
        <v>0</v>
      </c>
      <c r="M625">
        <v>-8.4040400000000002</v>
      </c>
      <c r="O625" t="str">
        <f t="shared" si="132"/>
        <v/>
      </c>
      <c r="P625" t="str">
        <f t="shared" si="123"/>
        <v/>
      </c>
      <c r="Q625" t="str">
        <f t="shared" si="124"/>
        <v/>
      </c>
      <c r="R625" t="str">
        <f t="shared" si="125"/>
        <v/>
      </c>
      <c r="S625" t="str">
        <f t="shared" si="126"/>
        <v/>
      </c>
      <c r="T625" t="str">
        <f t="shared" si="127"/>
        <v/>
      </c>
      <c r="U625" t="str">
        <f t="shared" si="128"/>
        <v/>
      </c>
      <c r="V625" t="str">
        <f t="shared" si="129"/>
        <v/>
      </c>
      <c r="W625" t="str">
        <f t="shared" si="130"/>
        <v/>
      </c>
      <c r="X625" t="str">
        <f t="shared" si="131"/>
        <v/>
      </c>
    </row>
    <row r="626" spans="1:24" x14ac:dyDescent="0.35">
      <c r="A626">
        <v>2017</v>
      </c>
      <c r="B626" s="14">
        <v>42946</v>
      </c>
      <c r="C626">
        <v>4.43</v>
      </c>
      <c r="D626">
        <v>0</v>
      </c>
      <c r="E626">
        <v>-14.42409</v>
      </c>
      <c r="F626" s="14">
        <v>42977</v>
      </c>
      <c r="G626">
        <v>3.37</v>
      </c>
      <c r="H626">
        <v>0</v>
      </c>
      <c r="I626">
        <v>-13.167310000000001</v>
      </c>
      <c r="J626" s="14">
        <v>43008</v>
      </c>
      <c r="K626">
        <v>2.87</v>
      </c>
      <c r="L626">
        <v>0</v>
      </c>
      <c r="M626">
        <v>-8.7058099999999996</v>
      </c>
      <c r="O626" t="str">
        <f t="shared" si="132"/>
        <v/>
      </c>
      <c r="P626" t="str">
        <f t="shared" si="123"/>
        <v/>
      </c>
      <c r="Q626" t="str">
        <f t="shared" si="124"/>
        <v/>
      </c>
      <c r="R626" t="str">
        <f t="shared" si="125"/>
        <v/>
      </c>
      <c r="S626" t="str">
        <f t="shared" si="126"/>
        <v/>
      </c>
      <c r="T626" t="str">
        <f t="shared" si="127"/>
        <v/>
      </c>
      <c r="U626" t="str">
        <f t="shared" si="128"/>
        <v/>
      </c>
      <c r="V626" t="str">
        <f t="shared" si="129"/>
        <v/>
      </c>
      <c r="W626" t="str">
        <f t="shared" si="130"/>
        <v/>
      </c>
      <c r="X626" t="str">
        <f t="shared" si="131"/>
        <v/>
      </c>
    </row>
    <row r="627" spans="1:24" x14ac:dyDescent="0.35">
      <c r="A627">
        <v>2017</v>
      </c>
      <c r="B627" s="14">
        <v>42947</v>
      </c>
      <c r="C627">
        <v>4.21</v>
      </c>
      <c r="D627">
        <v>0</v>
      </c>
      <c r="E627">
        <v>-14.740229999999999</v>
      </c>
      <c r="F627" s="14">
        <v>42978</v>
      </c>
      <c r="G627">
        <v>3.37</v>
      </c>
      <c r="H627">
        <v>0</v>
      </c>
      <c r="I627">
        <v>-13.167310000000001</v>
      </c>
      <c r="M627" t="s">
        <v>87</v>
      </c>
      <c r="O627" t="str">
        <f t="shared" si="132"/>
        <v/>
      </c>
      <c r="P627" t="str">
        <f t="shared" si="123"/>
        <v/>
      </c>
      <c r="Q627" t="str">
        <f t="shared" si="124"/>
        <v/>
      </c>
      <c r="R627" t="str">
        <f t="shared" si="125"/>
        <v/>
      </c>
      <c r="S627" t="str">
        <f t="shared" si="126"/>
        <v/>
      </c>
      <c r="T627" t="str">
        <f t="shared" si="127"/>
        <v/>
      </c>
      <c r="U627" t="str">
        <f t="shared" si="128"/>
        <v/>
      </c>
      <c r="V627" t="str">
        <f t="shared" si="129"/>
        <v/>
      </c>
      <c r="W627" t="str">
        <f t="shared" si="130"/>
        <v/>
      </c>
      <c r="X627" t="str">
        <f t="shared" si="131"/>
        <v/>
      </c>
    </row>
    <row r="628" spans="1:24" x14ac:dyDescent="0.35">
      <c r="A628">
        <v>2018</v>
      </c>
      <c r="B628" s="14">
        <v>43282</v>
      </c>
      <c r="C628">
        <v>77.8</v>
      </c>
      <c r="D628">
        <v>0.08</v>
      </c>
      <c r="E628">
        <v>102.14060000000001</v>
      </c>
      <c r="F628" s="14">
        <v>43313</v>
      </c>
      <c r="G628">
        <v>6.9</v>
      </c>
      <c r="H628">
        <v>0</v>
      </c>
      <c r="I628">
        <v>-8.0947000000000013</v>
      </c>
      <c r="J628" s="14">
        <v>43344</v>
      </c>
      <c r="K628">
        <v>5.18</v>
      </c>
      <c r="L628">
        <v>0</v>
      </c>
      <c r="M628">
        <v>-5.3863400000000006</v>
      </c>
      <c r="O628">
        <f t="shared" si="132"/>
        <v>2018</v>
      </c>
      <c r="P628">
        <f t="shared" si="123"/>
        <v>324.46750000000009</v>
      </c>
      <c r="Q628">
        <f t="shared" si="124"/>
        <v>-13.268519999999985</v>
      </c>
      <c r="R628">
        <f t="shared" si="125"/>
        <v>-73.737479999999991</v>
      </c>
      <c r="S628">
        <f t="shared" si="126"/>
        <v>16.16874</v>
      </c>
      <c r="T628">
        <f t="shared" si="127"/>
        <v>-51.097490000000001</v>
      </c>
      <c r="U628">
        <f t="shared" si="128"/>
        <v>24.089599999999997</v>
      </c>
      <c r="V628">
        <f t="shared" si="129"/>
        <v>110.49431999999999</v>
      </c>
      <c r="W628">
        <f t="shared" si="130"/>
        <v>37.053730000000002</v>
      </c>
      <c r="X628">
        <f t="shared" si="131"/>
        <v>-57.060850000000002</v>
      </c>
    </row>
    <row r="629" spans="1:24" x14ac:dyDescent="0.35">
      <c r="A629">
        <v>2018</v>
      </c>
      <c r="B629" s="14">
        <v>43283</v>
      </c>
      <c r="C629">
        <v>51.4</v>
      </c>
      <c r="D629">
        <v>0</v>
      </c>
      <c r="E629">
        <v>53.071800000000003</v>
      </c>
      <c r="F629" s="14">
        <v>43314</v>
      </c>
      <c r="G629">
        <v>6.9</v>
      </c>
      <c r="H629">
        <v>0.08</v>
      </c>
      <c r="I629">
        <v>3.0372999999999983</v>
      </c>
      <c r="J629" s="14">
        <v>43345</v>
      </c>
      <c r="K629">
        <v>5.03</v>
      </c>
      <c r="L629">
        <v>0</v>
      </c>
      <c r="M629">
        <v>-5.6018899999999991</v>
      </c>
      <c r="O629" t="str">
        <f t="shared" si="132"/>
        <v/>
      </c>
      <c r="P629" t="str">
        <f t="shared" si="123"/>
        <v/>
      </c>
      <c r="Q629" t="str">
        <f t="shared" si="124"/>
        <v/>
      </c>
      <c r="R629" t="str">
        <f t="shared" si="125"/>
        <v/>
      </c>
      <c r="S629" t="str">
        <f t="shared" si="126"/>
        <v/>
      </c>
      <c r="T629" t="str">
        <f t="shared" si="127"/>
        <v/>
      </c>
      <c r="U629" t="str">
        <f t="shared" si="128"/>
        <v/>
      </c>
      <c r="V629" t="str">
        <f t="shared" si="129"/>
        <v/>
      </c>
      <c r="W629" t="str">
        <f t="shared" si="130"/>
        <v/>
      </c>
      <c r="X629" t="str">
        <f t="shared" si="131"/>
        <v/>
      </c>
    </row>
    <row r="630" spans="1:24" x14ac:dyDescent="0.35">
      <c r="A630">
        <v>2018</v>
      </c>
      <c r="B630" s="14">
        <v>43284</v>
      </c>
      <c r="C630">
        <v>38.200000000000003</v>
      </c>
      <c r="D630">
        <v>0</v>
      </c>
      <c r="E630">
        <v>34.103400000000008</v>
      </c>
      <c r="F630" s="14">
        <v>43315</v>
      </c>
      <c r="G630">
        <v>6.71</v>
      </c>
      <c r="H630">
        <v>0</v>
      </c>
      <c r="I630">
        <v>-8.3677300000000017</v>
      </c>
      <c r="J630" s="14">
        <v>43346</v>
      </c>
      <c r="K630">
        <v>4.96</v>
      </c>
      <c r="L630">
        <v>0</v>
      </c>
      <c r="M630">
        <v>-5.7024799999999995</v>
      </c>
      <c r="O630" t="str">
        <f t="shared" si="132"/>
        <v/>
      </c>
      <c r="P630" t="str">
        <f t="shared" si="123"/>
        <v/>
      </c>
      <c r="Q630" t="str">
        <f t="shared" si="124"/>
        <v/>
      </c>
      <c r="R630" t="str">
        <f t="shared" si="125"/>
        <v/>
      </c>
      <c r="S630" t="str">
        <f t="shared" si="126"/>
        <v/>
      </c>
      <c r="T630" t="str">
        <f t="shared" si="127"/>
        <v/>
      </c>
      <c r="U630" t="str">
        <f t="shared" si="128"/>
        <v/>
      </c>
      <c r="V630" t="str">
        <f t="shared" si="129"/>
        <v/>
      </c>
      <c r="W630" t="str">
        <f t="shared" si="130"/>
        <v/>
      </c>
      <c r="X630" t="str">
        <f t="shared" si="131"/>
        <v/>
      </c>
    </row>
    <row r="631" spans="1:24" x14ac:dyDescent="0.35">
      <c r="A631">
        <v>2018</v>
      </c>
      <c r="B631" s="14">
        <v>43285</v>
      </c>
      <c r="C631">
        <v>30.8</v>
      </c>
      <c r="D631">
        <v>0.02</v>
      </c>
      <c r="E631">
        <v>26.252600000000008</v>
      </c>
      <c r="F631" s="14">
        <v>43316</v>
      </c>
      <c r="G631">
        <v>7.04</v>
      </c>
      <c r="H631">
        <v>0</v>
      </c>
      <c r="I631">
        <v>-7.8935200000000005</v>
      </c>
      <c r="J631" s="14">
        <v>43347</v>
      </c>
      <c r="K631">
        <v>4.8899999999999997</v>
      </c>
      <c r="L631">
        <v>0</v>
      </c>
      <c r="M631">
        <v>-5.80307</v>
      </c>
      <c r="O631" t="str">
        <f t="shared" si="132"/>
        <v/>
      </c>
      <c r="P631" t="str">
        <f t="shared" si="123"/>
        <v/>
      </c>
      <c r="Q631" t="str">
        <f t="shared" si="124"/>
        <v/>
      </c>
      <c r="R631" t="str">
        <f t="shared" si="125"/>
        <v/>
      </c>
      <c r="S631" t="str">
        <f t="shared" si="126"/>
        <v/>
      </c>
      <c r="T631" t="str">
        <f t="shared" si="127"/>
        <v/>
      </c>
      <c r="U631" t="str">
        <f t="shared" si="128"/>
        <v/>
      </c>
      <c r="V631" t="str">
        <f t="shared" si="129"/>
        <v/>
      </c>
      <c r="W631" t="str">
        <f t="shared" si="130"/>
        <v/>
      </c>
      <c r="X631" t="str">
        <f t="shared" si="131"/>
        <v/>
      </c>
    </row>
    <row r="632" spans="1:24" x14ac:dyDescent="0.35">
      <c r="A632">
        <v>2018</v>
      </c>
      <c r="B632" s="14">
        <v>43286</v>
      </c>
      <c r="C632">
        <v>24.5</v>
      </c>
      <c r="D632">
        <v>0</v>
      </c>
      <c r="E632">
        <v>14.416499999999999</v>
      </c>
      <c r="F632" s="14">
        <v>43317</v>
      </c>
      <c r="G632">
        <v>7.77</v>
      </c>
      <c r="H632">
        <v>0</v>
      </c>
      <c r="I632">
        <v>-6.8445100000000014</v>
      </c>
      <c r="J632" s="14">
        <v>43348</v>
      </c>
      <c r="K632">
        <v>4.76</v>
      </c>
      <c r="L632">
        <v>0</v>
      </c>
      <c r="M632">
        <v>-5.9898800000000003</v>
      </c>
      <c r="O632" t="str">
        <f t="shared" si="132"/>
        <v/>
      </c>
      <c r="P632" t="str">
        <f t="shared" si="123"/>
        <v/>
      </c>
      <c r="Q632" t="str">
        <f t="shared" si="124"/>
        <v/>
      </c>
      <c r="R632" t="str">
        <f t="shared" si="125"/>
        <v/>
      </c>
      <c r="S632" t="str">
        <f t="shared" si="126"/>
        <v/>
      </c>
      <c r="T632" t="str">
        <f t="shared" si="127"/>
        <v/>
      </c>
      <c r="U632" t="str">
        <f t="shared" si="128"/>
        <v/>
      </c>
      <c r="V632" t="str">
        <f t="shared" si="129"/>
        <v/>
      </c>
      <c r="W632" t="str">
        <f t="shared" si="130"/>
        <v/>
      </c>
      <c r="X632" t="str">
        <f t="shared" si="131"/>
        <v/>
      </c>
    </row>
    <row r="633" spans="1:24" x14ac:dyDescent="0.35">
      <c r="A633">
        <v>2018</v>
      </c>
      <c r="B633" s="14">
        <v>43287</v>
      </c>
      <c r="C633">
        <v>23</v>
      </c>
      <c r="D633">
        <v>0.51</v>
      </c>
      <c r="E633">
        <v>83.22750000000002</v>
      </c>
      <c r="F633" s="14">
        <v>43318</v>
      </c>
      <c r="G633">
        <v>7.05</v>
      </c>
      <c r="H633">
        <v>0</v>
      </c>
      <c r="I633">
        <v>-7.879150000000001</v>
      </c>
      <c r="J633" s="14">
        <v>43349</v>
      </c>
      <c r="K633">
        <v>4.7699999999999996</v>
      </c>
      <c r="L633">
        <v>0</v>
      </c>
      <c r="M633">
        <v>-5.9755100000000008</v>
      </c>
      <c r="O633" t="str">
        <f t="shared" si="132"/>
        <v/>
      </c>
      <c r="P633" t="str">
        <f t="shared" si="123"/>
        <v/>
      </c>
      <c r="Q633" t="str">
        <f t="shared" si="124"/>
        <v/>
      </c>
      <c r="R633" t="str">
        <f t="shared" si="125"/>
        <v/>
      </c>
      <c r="S633" t="str">
        <f t="shared" si="126"/>
        <v/>
      </c>
      <c r="T633" t="str">
        <f t="shared" si="127"/>
        <v/>
      </c>
      <c r="U633" t="str">
        <f t="shared" si="128"/>
        <v/>
      </c>
      <c r="V633" t="str">
        <f t="shared" si="129"/>
        <v/>
      </c>
      <c r="W633" t="str">
        <f t="shared" si="130"/>
        <v/>
      </c>
      <c r="X633" t="str">
        <f t="shared" si="131"/>
        <v/>
      </c>
    </row>
    <row r="634" spans="1:24" x14ac:dyDescent="0.35">
      <c r="A634">
        <v>2018</v>
      </c>
      <c r="B634" s="14">
        <v>43288</v>
      </c>
      <c r="C634">
        <v>22.3</v>
      </c>
      <c r="D634">
        <v>0</v>
      </c>
      <c r="E634">
        <v>11.255100000000006</v>
      </c>
      <c r="F634" s="14">
        <v>43319</v>
      </c>
      <c r="G634">
        <v>6.77</v>
      </c>
      <c r="H634">
        <v>0.17</v>
      </c>
      <c r="I634">
        <v>15.373990000000001</v>
      </c>
      <c r="J634" s="14">
        <v>43350</v>
      </c>
      <c r="K634">
        <v>4.38</v>
      </c>
      <c r="L634">
        <v>0</v>
      </c>
      <c r="M634">
        <v>-6.5359400000000001</v>
      </c>
      <c r="O634" t="str">
        <f t="shared" si="132"/>
        <v/>
      </c>
      <c r="P634" t="str">
        <f t="shared" si="123"/>
        <v/>
      </c>
      <c r="Q634" t="str">
        <f t="shared" si="124"/>
        <v/>
      </c>
      <c r="R634" t="str">
        <f t="shared" si="125"/>
        <v/>
      </c>
      <c r="S634" t="str">
        <f t="shared" si="126"/>
        <v/>
      </c>
      <c r="T634" t="str">
        <f t="shared" si="127"/>
        <v/>
      </c>
      <c r="U634" t="str">
        <f t="shared" si="128"/>
        <v/>
      </c>
      <c r="V634" t="str">
        <f t="shared" si="129"/>
        <v/>
      </c>
      <c r="W634" t="str">
        <f t="shared" si="130"/>
        <v/>
      </c>
      <c r="X634" t="str">
        <f t="shared" si="131"/>
        <v/>
      </c>
    </row>
    <row r="635" spans="1:24" x14ac:dyDescent="0.35">
      <c r="A635">
        <v>2018</v>
      </c>
      <c r="B635" s="14">
        <v>43289</v>
      </c>
      <c r="C635">
        <v>19.100000000000001</v>
      </c>
      <c r="D635">
        <v>0</v>
      </c>
      <c r="E635">
        <v>6.6567000000000043</v>
      </c>
      <c r="F635" s="14">
        <v>43320</v>
      </c>
      <c r="G635">
        <v>6.9</v>
      </c>
      <c r="H635">
        <v>0.04</v>
      </c>
      <c r="I635">
        <v>-2.5287000000000015</v>
      </c>
      <c r="J635" s="14">
        <v>43351</v>
      </c>
      <c r="K635">
        <v>4.17</v>
      </c>
      <c r="L635">
        <v>0</v>
      </c>
      <c r="M635">
        <v>-6.8377099999999995</v>
      </c>
      <c r="O635" t="str">
        <f t="shared" si="132"/>
        <v/>
      </c>
      <c r="P635" t="str">
        <f t="shared" si="123"/>
        <v/>
      </c>
      <c r="Q635" t="str">
        <f t="shared" si="124"/>
        <v/>
      </c>
      <c r="R635" t="str">
        <f t="shared" si="125"/>
        <v/>
      </c>
      <c r="S635" t="str">
        <f t="shared" si="126"/>
        <v/>
      </c>
      <c r="T635" t="str">
        <f t="shared" si="127"/>
        <v/>
      </c>
      <c r="U635" t="str">
        <f t="shared" si="128"/>
        <v/>
      </c>
      <c r="V635" t="str">
        <f t="shared" si="129"/>
        <v/>
      </c>
      <c r="W635" t="str">
        <f t="shared" si="130"/>
        <v/>
      </c>
      <c r="X635" t="str">
        <f t="shared" si="131"/>
        <v/>
      </c>
    </row>
    <row r="636" spans="1:24" x14ac:dyDescent="0.35">
      <c r="A636">
        <v>2018</v>
      </c>
      <c r="B636" s="14">
        <v>43290</v>
      </c>
      <c r="C636">
        <v>16.100000000000001</v>
      </c>
      <c r="D636">
        <v>0</v>
      </c>
      <c r="E636">
        <v>2.3457000000000043</v>
      </c>
      <c r="F636" s="14">
        <v>43321</v>
      </c>
      <c r="G636">
        <v>7.66</v>
      </c>
      <c r="H636">
        <v>0.02</v>
      </c>
      <c r="I636">
        <v>-4.2195800000000023</v>
      </c>
      <c r="J636" s="14">
        <v>43352</v>
      </c>
      <c r="K636">
        <v>3.91</v>
      </c>
      <c r="L636">
        <v>0</v>
      </c>
      <c r="M636">
        <v>-7.2113299999999994</v>
      </c>
      <c r="O636" t="str">
        <f t="shared" si="132"/>
        <v/>
      </c>
      <c r="P636" t="str">
        <f t="shared" si="123"/>
        <v/>
      </c>
      <c r="Q636" t="str">
        <f t="shared" si="124"/>
        <v/>
      </c>
      <c r="R636" t="str">
        <f t="shared" si="125"/>
        <v/>
      </c>
      <c r="S636" t="str">
        <f t="shared" si="126"/>
        <v/>
      </c>
      <c r="T636" t="str">
        <f t="shared" si="127"/>
        <v/>
      </c>
      <c r="U636" t="str">
        <f t="shared" si="128"/>
        <v/>
      </c>
      <c r="V636" t="str">
        <f t="shared" si="129"/>
        <v/>
      </c>
      <c r="W636" t="str">
        <f t="shared" si="130"/>
        <v/>
      </c>
      <c r="X636" t="str">
        <f t="shared" si="131"/>
        <v/>
      </c>
    </row>
    <row r="637" spans="1:24" x14ac:dyDescent="0.35">
      <c r="A637">
        <v>2018</v>
      </c>
      <c r="B637" s="14">
        <v>43291</v>
      </c>
      <c r="C637">
        <v>14.6</v>
      </c>
      <c r="D637">
        <v>0</v>
      </c>
      <c r="E637">
        <v>0.19020000000000081</v>
      </c>
      <c r="F637" s="14">
        <v>43322</v>
      </c>
      <c r="G637">
        <v>6.77</v>
      </c>
      <c r="H637">
        <v>0.34</v>
      </c>
      <c r="I637">
        <v>39.029490000000003</v>
      </c>
      <c r="J637" s="14">
        <v>43353</v>
      </c>
      <c r="K637">
        <v>3.98</v>
      </c>
      <c r="L637">
        <v>0</v>
      </c>
      <c r="M637">
        <v>-7.1107399999999998</v>
      </c>
      <c r="O637" t="str">
        <f t="shared" si="132"/>
        <v/>
      </c>
      <c r="P637" t="str">
        <f t="shared" si="123"/>
        <v/>
      </c>
      <c r="Q637" t="str">
        <f t="shared" si="124"/>
        <v/>
      </c>
      <c r="R637" t="str">
        <f t="shared" si="125"/>
        <v/>
      </c>
      <c r="S637" t="str">
        <f t="shared" si="126"/>
        <v/>
      </c>
      <c r="T637" t="str">
        <f t="shared" si="127"/>
        <v/>
      </c>
      <c r="U637" t="str">
        <f t="shared" si="128"/>
        <v/>
      </c>
      <c r="V637" t="str">
        <f t="shared" si="129"/>
        <v/>
      </c>
      <c r="W637" t="str">
        <f t="shared" si="130"/>
        <v/>
      </c>
      <c r="X637" t="str">
        <f t="shared" si="131"/>
        <v/>
      </c>
    </row>
    <row r="638" spans="1:24" x14ac:dyDescent="0.35">
      <c r="A638">
        <v>2018</v>
      </c>
      <c r="B638" s="14">
        <v>43292</v>
      </c>
      <c r="C638">
        <v>12.9</v>
      </c>
      <c r="D638">
        <v>0</v>
      </c>
      <c r="E638">
        <v>-2.2526999999999973</v>
      </c>
      <c r="F638" s="14">
        <v>43323</v>
      </c>
      <c r="G638">
        <v>6.38</v>
      </c>
      <c r="H638">
        <v>0</v>
      </c>
      <c r="I638">
        <v>-8.841940000000001</v>
      </c>
      <c r="J638" s="14">
        <v>43354</v>
      </c>
      <c r="K638">
        <v>7.99</v>
      </c>
      <c r="L638">
        <v>1.58</v>
      </c>
      <c r="M638">
        <v>218.50863000000001</v>
      </c>
      <c r="O638" t="str">
        <f t="shared" si="132"/>
        <v/>
      </c>
      <c r="P638" t="str">
        <f t="shared" si="123"/>
        <v/>
      </c>
      <c r="Q638" t="str">
        <f t="shared" si="124"/>
        <v/>
      </c>
      <c r="R638" t="str">
        <f t="shared" si="125"/>
        <v/>
      </c>
      <c r="S638" t="str">
        <f t="shared" si="126"/>
        <v/>
      </c>
      <c r="T638" t="str">
        <f t="shared" si="127"/>
        <v/>
      </c>
      <c r="U638" t="str">
        <f t="shared" si="128"/>
        <v/>
      </c>
      <c r="V638" t="str">
        <f t="shared" si="129"/>
        <v/>
      </c>
      <c r="W638" t="str">
        <f t="shared" si="130"/>
        <v/>
      </c>
      <c r="X638" t="str">
        <f t="shared" si="131"/>
        <v/>
      </c>
    </row>
    <row r="639" spans="1:24" x14ac:dyDescent="0.35">
      <c r="A639">
        <v>2018</v>
      </c>
      <c r="B639" s="14">
        <v>43293</v>
      </c>
      <c r="C639">
        <v>11</v>
      </c>
      <c r="D639">
        <v>0</v>
      </c>
      <c r="E639">
        <v>-4.9829999999999988</v>
      </c>
      <c r="F639" s="14">
        <v>43324</v>
      </c>
      <c r="G639">
        <v>6.22</v>
      </c>
      <c r="H639">
        <v>0</v>
      </c>
      <c r="I639">
        <v>-9.0718600000000009</v>
      </c>
      <c r="J639" s="14">
        <v>43355</v>
      </c>
      <c r="K639">
        <v>7.03</v>
      </c>
      <c r="L639">
        <v>0.06</v>
      </c>
      <c r="M639">
        <v>5.6211100000000016</v>
      </c>
      <c r="O639" t="str">
        <f t="shared" si="132"/>
        <v/>
      </c>
      <c r="P639" t="str">
        <f t="shared" si="123"/>
        <v/>
      </c>
      <c r="Q639" t="str">
        <f t="shared" si="124"/>
        <v/>
      </c>
      <c r="R639" t="str">
        <f t="shared" si="125"/>
        <v/>
      </c>
      <c r="S639" t="str">
        <f t="shared" si="126"/>
        <v/>
      </c>
      <c r="T639" t="str">
        <f t="shared" si="127"/>
        <v/>
      </c>
      <c r="U639" t="str">
        <f t="shared" si="128"/>
        <v/>
      </c>
      <c r="V639" t="str">
        <f t="shared" si="129"/>
        <v/>
      </c>
      <c r="W639" t="str">
        <f t="shared" si="130"/>
        <v/>
      </c>
      <c r="X639" t="str">
        <f t="shared" si="131"/>
        <v/>
      </c>
    </row>
    <row r="640" spans="1:24" x14ac:dyDescent="0.35">
      <c r="A640">
        <v>2018</v>
      </c>
      <c r="B640" s="14">
        <v>43294</v>
      </c>
      <c r="C640">
        <v>9.81</v>
      </c>
      <c r="D640">
        <v>0</v>
      </c>
      <c r="E640">
        <v>-6.6930299999999985</v>
      </c>
      <c r="F640" s="14">
        <v>43325</v>
      </c>
      <c r="G640">
        <v>6.06</v>
      </c>
      <c r="H640">
        <v>0.01</v>
      </c>
      <c r="I640">
        <v>-7.9102800000000029</v>
      </c>
      <c r="J640" s="14">
        <v>43356</v>
      </c>
      <c r="K640">
        <v>5.26</v>
      </c>
      <c r="L640">
        <v>0</v>
      </c>
      <c r="M640">
        <v>-5.2713799999999997</v>
      </c>
      <c r="O640" t="str">
        <f t="shared" si="132"/>
        <v/>
      </c>
      <c r="P640" t="str">
        <f t="shared" si="123"/>
        <v/>
      </c>
      <c r="Q640" t="str">
        <f t="shared" si="124"/>
        <v/>
      </c>
      <c r="R640" t="str">
        <f t="shared" si="125"/>
        <v/>
      </c>
      <c r="S640" t="str">
        <f t="shared" si="126"/>
        <v/>
      </c>
      <c r="T640" t="str">
        <f t="shared" si="127"/>
        <v/>
      </c>
      <c r="U640" t="str">
        <f t="shared" si="128"/>
        <v/>
      </c>
      <c r="V640" t="str">
        <f t="shared" si="129"/>
        <v/>
      </c>
      <c r="W640" t="str">
        <f t="shared" si="130"/>
        <v/>
      </c>
      <c r="X640" t="str">
        <f t="shared" si="131"/>
        <v/>
      </c>
    </row>
    <row r="641" spans="1:24" x14ac:dyDescent="0.35">
      <c r="A641">
        <v>2018</v>
      </c>
      <c r="B641" s="14">
        <v>43295</v>
      </c>
      <c r="C641">
        <v>8.5299999999999994</v>
      </c>
      <c r="D641">
        <v>0</v>
      </c>
      <c r="E641">
        <v>-8.5323899999999995</v>
      </c>
      <c r="F641" s="14">
        <v>43326</v>
      </c>
      <c r="G641">
        <v>6.17</v>
      </c>
      <c r="H641">
        <v>0</v>
      </c>
      <c r="I641">
        <v>-9.1437100000000004</v>
      </c>
      <c r="J641" s="14">
        <v>43357</v>
      </c>
      <c r="K641">
        <v>4.6399999999999997</v>
      </c>
      <c r="L641">
        <v>0</v>
      </c>
      <c r="M641">
        <v>-6.1623200000000002</v>
      </c>
      <c r="O641" t="str">
        <f t="shared" si="132"/>
        <v/>
      </c>
      <c r="P641" t="str">
        <f t="shared" si="123"/>
        <v/>
      </c>
      <c r="Q641" t="str">
        <f t="shared" si="124"/>
        <v/>
      </c>
      <c r="R641" t="str">
        <f t="shared" si="125"/>
        <v/>
      </c>
      <c r="S641" t="str">
        <f t="shared" si="126"/>
        <v/>
      </c>
      <c r="T641" t="str">
        <f t="shared" si="127"/>
        <v/>
      </c>
      <c r="U641" t="str">
        <f t="shared" si="128"/>
        <v/>
      </c>
      <c r="V641" t="str">
        <f t="shared" si="129"/>
        <v/>
      </c>
      <c r="W641" t="str">
        <f t="shared" si="130"/>
        <v/>
      </c>
      <c r="X641" t="str">
        <f t="shared" si="131"/>
        <v/>
      </c>
    </row>
    <row r="642" spans="1:24" x14ac:dyDescent="0.35">
      <c r="A642">
        <v>2018</v>
      </c>
      <c r="B642" s="14">
        <v>43296</v>
      </c>
      <c r="C642">
        <v>7.67</v>
      </c>
      <c r="D642">
        <v>0</v>
      </c>
      <c r="E642">
        <v>-9.7682099999999981</v>
      </c>
      <c r="F642" s="14">
        <v>43327</v>
      </c>
      <c r="G642">
        <v>6.32</v>
      </c>
      <c r="H642">
        <v>0</v>
      </c>
      <c r="I642">
        <v>-8.9281600000000001</v>
      </c>
      <c r="J642" s="14">
        <v>43358</v>
      </c>
      <c r="K642">
        <v>4.0999999999999996</v>
      </c>
      <c r="L642">
        <v>0</v>
      </c>
      <c r="M642">
        <v>-6.9382999999999999</v>
      </c>
      <c r="O642" t="str">
        <f t="shared" si="132"/>
        <v/>
      </c>
      <c r="P642" t="str">
        <f t="shared" si="123"/>
        <v/>
      </c>
      <c r="Q642" t="str">
        <f t="shared" si="124"/>
        <v/>
      </c>
      <c r="R642" t="str">
        <f t="shared" si="125"/>
        <v/>
      </c>
      <c r="S642" t="str">
        <f t="shared" si="126"/>
        <v/>
      </c>
      <c r="T642" t="str">
        <f t="shared" si="127"/>
        <v/>
      </c>
      <c r="U642" t="str">
        <f t="shared" si="128"/>
        <v/>
      </c>
      <c r="V642" t="str">
        <f t="shared" si="129"/>
        <v/>
      </c>
      <c r="W642" t="str">
        <f t="shared" si="130"/>
        <v/>
      </c>
      <c r="X642" t="str">
        <f t="shared" si="131"/>
        <v/>
      </c>
    </row>
    <row r="643" spans="1:24" x14ac:dyDescent="0.35">
      <c r="A643">
        <v>2018</v>
      </c>
      <c r="B643" s="14">
        <v>43297</v>
      </c>
      <c r="C643">
        <v>7.22</v>
      </c>
      <c r="D643">
        <v>0</v>
      </c>
      <c r="E643">
        <v>-10.414859999999999</v>
      </c>
      <c r="F643" s="14">
        <v>43328</v>
      </c>
      <c r="G643">
        <v>7.98</v>
      </c>
      <c r="H643">
        <v>0.21</v>
      </c>
      <c r="I643">
        <v>22.678759999999997</v>
      </c>
      <c r="J643" s="14">
        <v>43359</v>
      </c>
      <c r="K643">
        <v>3.8</v>
      </c>
      <c r="L643">
        <v>0</v>
      </c>
      <c r="M643">
        <v>-7.3693999999999997</v>
      </c>
      <c r="O643" t="str">
        <f t="shared" si="132"/>
        <v/>
      </c>
      <c r="P643" t="str">
        <f t="shared" si="123"/>
        <v/>
      </c>
      <c r="Q643" t="str">
        <f t="shared" si="124"/>
        <v/>
      </c>
      <c r="R643" t="str">
        <f t="shared" si="125"/>
        <v/>
      </c>
      <c r="S643" t="str">
        <f t="shared" si="126"/>
        <v/>
      </c>
      <c r="T643" t="str">
        <f t="shared" si="127"/>
        <v/>
      </c>
      <c r="U643" t="str">
        <f t="shared" si="128"/>
        <v/>
      </c>
      <c r="V643" t="str">
        <f t="shared" si="129"/>
        <v/>
      </c>
      <c r="W643" t="str">
        <f t="shared" si="130"/>
        <v/>
      </c>
      <c r="X643" t="str">
        <f t="shared" si="131"/>
        <v/>
      </c>
    </row>
    <row r="644" spans="1:24" x14ac:dyDescent="0.35">
      <c r="A644">
        <v>2018</v>
      </c>
      <c r="B644" s="14">
        <v>43298</v>
      </c>
      <c r="C644">
        <v>7.02</v>
      </c>
      <c r="D644">
        <v>0</v>
      </c>
      <c r="E644">
        <v>-10.702259999999999</v>
      </c>
      <c r="F644" s="14">
        <v>43329</v>
      </c>
      <c r="G644">
        <v>7.01</v>
      </c>
      <c r="H644">
        <v>0</v>
      </c>
      <c r="I644">
        <v>-7.936630000000001</v>
      </c>
      <c r="J644" s="14">
        <v>43360</v>
      </c>
      <c r="K644">
        <v>3.72</v>
      </c>
      <c r="L644">
        <v>0</v>
      </c>
      <c r="M644">
        <v>-7.4843599999999997</v>
      </c>
      <c r="O644" t="str">
        <f t="shared" si="132"/>
        <v/>
      </c>
      <c r="P644" t="str">
        <f t="shared" si="123"/>
        <v/>
      </c>
      <c r="Q644" t="str">
        <f t="shared" si="124"/>
        <v/>
      </c>
      <c r="R644" t="str">
        <f t="shared" si="125"/>
        <v/>
      </c>
      <c r="S644" t="str">
        <f t="shared" si="126"/>
        <v/>
      </c>
      <c r="T644" t="str">
        <f t="shared" si="127"/>
        <v/>
      </c>
      <c r="U644" t="str">
        <f t="shared" si="128"/>
        <v/>
      </c>
      <c r="V644" t="str">
        <f t="shared" si="129"/>
        <v/>
      </c>
      <c r="W644" t="str">
        <f t="shared" si="130"/>
        <v/>
      </c>
      <c r="X644" t="str">
        <f t="shared" si="131"/>
        <v/>
      </c>
    </row>
    <row r="645" spans="1:24" x14ac:dyDescent="0.35">
      <c r="A645">
        <v>2018</v>
      </c>
      <c r="B645" s="14">
        <v>43299</v>
      </c>
      <c r="C645">
        <v>7.79</v>
      </c>
      <c r="D645">
        <v>0</v>
      </c>
      <c r="E645">
        <v>-9.5957699999999981</v>
      </c>
      <c r="F645" s="14">
        <v>43330</v>
      </c>
      <c r="G645">
        <v>10.6</v>
      </c>
      <c r="H645">
        <v>0.96</v>
      </c>
      <c r="I645">
        <v>130.80619999999999</v>
      </c>
      <c r="J645" s="14">
        <v>43361</v>
      </c>
      <c r="K645">
        <v>3.55</v>
      </c>
      <c r="L645">
        <v>0</v>
      </c>
      <c r="M645">
        <v>-7.72865</v>
      </c>
      <c r="O645" t="str">
        <f t="shared" si="132"/>
        <v/>
      </c>
      <c r="P645" t="str">
        <f t="shared" si="123"/>
        <v/>
      </c>
      <c r="Q645" t="str">
        <f t="shared" si="124"/>
        <v/>
      </c>
      <c r="R645" t="str">
        <f t="shared" si="125"/>
        <v/>
      </c>
      <c r="S645" t="str">
        <f t="shared" si="126"/>
        <v/>
      </c>
      <c r="T645" t="str">
        <f t="shared" si="127"/>
        <v/>
      </c>
      <c r="U645" t="str">
        <f t="shared" si="128"/>
        <v/>
      </c>
      <c r="V645" t="str">
        <f t="shared" si="129"/>
        <v/>
      </c>
      <c r="W645" t="str">
        <f t="shared" si="130"/>
        <v/>
      </c>
      <c r="X645" t="str">
        <f t="shared" si="131"/>
        <v/>
      </c>
    </row>
    <row r="646" spans="1:24" x14ac:dyDescent="0.35">
      <c r="A646">
        <v>2018</v>
      </c>
      <c r="B646" s="14">
        <v>43300</v>
      </c>
      <c r="C646">
        <v>7.26</v>
      </c>
      <c r="D646">
        <v>0</v>
      </c>
      <c r="E646">
        <v>-10.357379999999999</v>
      </c>
      <c r="F646" s="14">
        <v>43331</v>
      </c>
      <c r="G646">
        <v>9.5399999999999991</v>
      </c>
      <c r="H646">
        <v>0</v>
      </c>
      <c r="I646">
        <v>-4.301020000000003</v>
      </c>
      <c r="J646" s="14">
        <v>43362</v>
      </c>
      <c r="K646">
        <v>3.51</v>
      </c>
      <c r="L646">
        <v>0.17</v>
      </c>
      <c r="M646">
        <v>15.869370000000004</v>
      </c>
      <c r="O646" t="str">
        <f t="shared" si="132"/>
        <v/>
      </c>
      <c r="P646" t="str">
        <f t="shared" ref="P646:P709" si="133">IF(AND($O646&lt;&gt;"",$E646&lt;&gt;""),SUM(E646:E652),"")</f>
        <v/>
      </c>
      <c r="Q646" t="str">
        <f t="shared" ref="Q646:Q709" si="134">IF(AND($O646&lt;&gt;"",$E653&lt;&gt;""),SUM(E653:E659),"")</f>
        <v/>
      </c>
      <c r="R646" t="str">
        <f t="shared" ref="R646:R709" si="135">IF(AND($O646&lt;&gt;"",$E660&lt;&gt;""),SUM(E660:E666),"")</f>
        <v/>
      </c>
      <c r="S646" t="str">
        <f t="shared" ref="S646:S709" si="136">IF(AND($O646&lt;&gt;"",$E667&lt;&gt;""),SUM(E667:E673),"")</f>
        <v/>
      </c>
      <c r="T646" t="str">
        <f t="shared" ref="T646:T709" si="137">IF(AND($O646&lt;&gt;"",$E674&lt;&gt;""),SUM(E674:E676)+SUM(I646:I649),"")</f>
        <v/>
      </c>
      <c r="U646" t="str">
        <f t="shared" ref="U646:U709" si="138">IF(AND($O646&lt;&gt;"",$I650&lt;&gt;""),SUM(I650:I656),"")</f>
        <v/>
      </c>
      <c r="V646" t="str">
        <f t="shared" ref="V646:V709" si="139">IF(AND($O646&lt;&gt;"",$I657&lt;&gt;""),SUM(I657:I663),"")</f>
        <v/>
      </c>
      <c r="W646" t="str">
        <f t="shared" ref="W646:W709" si="140">IF(AND($O646&lt;&gt;"",$I664&lt;&gt;""),SUM(I664:I670),"")</f>
        <v/>
      </c>
      <c r="X646" t="str">
        <f t="shared" ref="X646:X709" si="141">IF(AND($O646&lt;&gt;"",$I671&lt;&gt;""),SUM(I671:I676)+M646,"")</f>
        <v/>
      </c>
    </row>
    <row r="647" spans="1:24" x14ac:dyDescent="0.35">
      <c r="A647">
        <v>2018</v>
      </c>
      <c r="B647" s="14">
        <v>43301</v>
      </c>
      <c r="C647">
        <v>6.53</v>
      </c>
      <c r="D647">
        <v>0</v>
      </c>
      <c r="E647">
        <v>-11.406389999999998</v>
      </c>
      <c r="F647" s="14">
        <v>43332</v>
      </c>
      <c r="G647">
        <v>8.4499999999999993</v>
      </c>
      <c r="H647">
        <v>0</v>
      </c>
      <c r="I647">
        <v>-5.8673500000000018</v>
      </c>
      <c r="J647" s="14">
        <v>43363</v>
      </c>
      <c r="K647">
        <v>3.45</v>
      </c>
      <c r="L647">
        <v>0</v>
      </c>
      <c r="M647">
        <v>-7.87235</v>
      </c>
      <c r="O647" t="str">
        <f t="shared" si="132"/>
        <v/>
      </c>
      <c r="P647" t="str">
        <f t="shared" si="133"/>
        <v/>
      </c>
      <c r="Q647" t="str">
        <f t="shared" si="134"/>
        <v/>
      </c>
      <c r="R647" t="str">
        <f t="shared" si="135"/>
        <v/>
      </c>
      <c r="S647" t="str">
        <f t="shared" si="136"/>
        <v/>
      </c>
      <c r="T647" t="str">
        <f t="shared" si="137"/>
        <v/>
      </c>
      <c r="U647" t="str">
        <f t="shared" si="138"/>
        <v/>
      </c>
      <c r="V647" t="str">
        <f t="shared" si="139"/>
        <v/>
      </c>
      <c r="W647" t="str">
        <f t="shared" si="140"/>
        <v/>
      </c>
      <c r="X647" t="str">
        <f t="shared" si="141"/>
        <v/>
      </c>
    </row>
    <row r="648" spans="1:24" x14ac:dyDescent="0.35">
      <c r="A648">
        <v>2018</v>
      </c>
      <c r="B648" s="14">
        <v>43302</v>
      </c>
      <c r="C648">
        <v>6.47</v>
      </c>
      <c r="D648">
        <v>0</v>
      </c>
      <c r="E648">
        <v>-11.492609999999999</v>
      </c>
      <c r="F648" s="14">
        <v>43333</v>
      </c>
      <c r="G648">
        <v>8.2799999999999994</v>
      </c>
      <c r="H648">
        <v>0</v>
      </c>
      <c r="I648">
        <v>-6.1116400000000013</v>
      </c>
      <c r="J648" s="14">
        <v>43364</v>
      </c>
      <c r="K648">
        <v>3.38</v>
      </c>
      <c r="L648">
        <v>0.06</v>
      </c>
      <c r="M648">
        <v>0.37605999999999984</v>
      </c>
      <c r="O648" t="str">
        <f t="shared" si="132"/>
        <v/>
      </c>
      <c r="P648" t="str">
        <f t="shared" si="133"/>
        <v/>
      </c>
      <c r="Q648" t="str">
        <f t="shared" si="134"/>
        <v/>
      </c>
      <c r="R648" t="str">
        <f t="shared" si="135"/>
        <v/>
      </c>
      <c r="S648" t="str">
        <f t="shared" si="136"/>
        <v/>
      </c>
      <c r="T648" t="str">
        <f t="shared" si="137"/>
        <v/>
      </c>
      <c r="U648" t="str">
        <f t="shared" si="138"/>
        <v/>
      </c>
      <c r="V648" t="str">
        <f t="shared" si="139"/>
        <v/>
      </c>
      <c r="W648" t="str">
        <f t="shared" si="140"/>
        <v/>
      </c>
      <c r="X648" t="str">
        <f t="shared" si="141"/>
        <v/>
      </c>
    </row>
    <row r="649" spans="1:24" x14ac:dyDescent="0.35">
      <c r="A649">
        <v>2018</v>
      </c>
      <c r="B649" s="14">
        <v>43303</v>
      </c>
      <c r="C649">
        <v>6.52</v>
      </c>
      <c r="D649">
        <v>0</v>
      </c>
      <c r="E649">
        <v>-11.42076</v>
      </c>
      <c r="F649" s="14">
        <v>43334</v>
      </c>
      <c r="G649">
        <v>8.59</v>
      </c>
      <c r="H649">
        <v>0.56000000000000005</v>
      </c>
      <c r="I649">
        <v>72.257830000000013</v>
      </c>
      <c r="J649" s="14">
        <v>43365</v>
      </c>
      <c r="K649">
        <v>3.39</v>
      </c>
      <c r="L649">
        <v>0.06</v>
      </c>
      <c r="M649">
        <v>0.39043000000000028</v>
      </c>
      <c r="O649" t="str">
        <f t="shared" ref="O649:O712" si="142">IF(A649&lt;&gt;A648,A649,"")</f>
        <v/>
      </c>
      <c r="P649" t="str">
        <f t="shared" si="133"/>
        <v/>
      </c>
      <c r="Q649" t="str">
        <f t="shared" si="134"/>
        <v/>
      </c>
      <c r="R649" t="str">
        <f t="shared" si="135"/>
        <v/>
      </c>
      <c r="S649" t="str">
        <f t="shared" si="136"/>
        <v/>
      </c>
      <c r="T649" t="str">
        <f t="shared" si="137"/>
        <v/>
      </c>
      <c r="U649" t="str">
        <f t="shared" si="138"/>
        <v/>
      </c>
      <c r="V649" t="str">
        <f t="shared" si="139"/>
        <v/>
      </c>
      <c r="W649" t="str">
        <f t="shared" si="140"/>
        <v/>
      </c>
      <c r="X649" t="str">
        <f t="shared" si="141"/>
        <v/>
      </c>
    </row>
    <row r="650" spans="1:24" x14ac:dyDescent="0.35">
      <c r="A650">
        <v>2018</v>
      </c>
      <c r="B650" s="14">
        <v>43304</v>
      </c>
      <c r="C650">
        <v>6.76</v>
      </c>
      <c r="D650">
        <v>0.04</v>
      </c>
      <c r="E650">
        <v>-5.5098799999999999</v>
      </c>
      <c r="F650" s="14">
        <v>43335</v>
      </c>
      <c r="G650">
        <v>8.93</v>
      </c>
      <c r="H650">
        <v>0</v>
      </c>
      <c r="I650">
        <v>-5.1775900000000021</v>
      </c>
      <c r="J650" s="14">
        <v>43366</v>
      </c>
      <c r="K650">
        <v>3.05</v>
      </c>
      <c r="L650">
        <v>0</v>
      </c>
      <c r="M650">
        <v>-8.4471500000000006</v>
      </c>
      <c r="O650" t="str">
        <f t="shared" si="142"/>
        <v/>
      </c>
      <c r="P650" t="str">
        <f t="shared" si="133"/>
        <v/>
      </c>
      <c r="Q650" t="str">
        <f t="shared" si="134"/>
        <v/>
      </c>
      <c r="R650" t="str">
        <f t="shared" si="135"/>
        <v/>
      </c>
      <c r="S650" t="str">
        <f t="shared" si="136"/>
        <v/>
      </c>
      <c r="T650" t="str">
        <f t="shared" si="137"/>
        <v/>
      </c>
      <c r="U650" t="str">
        <f t="shared" si="138"/>
        <v/>
      </c>
      <c r="V650" t="str">
        <f t="shared" si="139"/>
        <v/>
      </c>
      <c r="W650" t="str">
        <f t="shared" si="140"/>
        <v/>
      </c>
      <c r="X650" t="str">
        <f t="shared" si="141"/>
        <v/>
      </c>
    </row>
    <row r="651" spans="1:24" x14ac:dyDescent="0.35">
      <c r="A651">
        <v>2018</v>
      </c>
      <c r="B651" s="14">
        <v>43305</v>
      </c>
      <c r="C651">
        <v>6.42</v>
      </c>
      <c r="D651">
        <v>0</v>
      </c>
      <c r="E651">
        <v>-11.564459999999999</v>
      </c>
      <c r="F651" s="14">
        <v>43336</v>
      </c>
      <c r="G651">
        <v>7.98</v>
      </c>
      <c r="H651">
        <v>0</v>
      </c>
      <c r="I651">
        <v>-6.5427400000000002</v>
      </c>
      <c r="J651" s="14">
        <v>43367</v>
      </c>
      <c r="K651">
        <v>2.91</v>
      </c>
      <c r="L651">
        <v>0</v>
      </c>
      <c r="M651">
        <v>-8.6483299999999996</v>
      </c>
      <c r="O651" t="str">
        <f t="shared" si="142"/>
        <v/>
      </c>
      <c r="P651" t="str">
        <f t="shared" si="133"/>
        <v/>
      </c>
      <c r="Q651" t="str">
        <f t="shared" si="134"/>
        <v/>
      </c>
      <c r="R651" t="str">
        <f t="shared" si="135"/>
        <v/>
      </c>
      <c r="S651" t="str">
        <f t="shared" si="136"/>
        <v/>
      </c>
      <c r="T651" t="str">
        <f t="shared" si="137"/>
        <v/>
      </c>
      <c r="U651" t="str">
        <f t="shared" si="138"/>
        <v/>
      </c>
      <c r="V651" t="str">
        <f t="shared" si="139"/>
        <v/>
      </c>
      <c r="W651" t="str">
        <f t="shared" si="140"/>
        <v/>
      </c>
      <c r="X651" t="str">
        <f t="shared" si="141"/>
        <v/>
      </c>
    </row>
    <row r="652" spans="1:24" x14ac:dyDescent="0.35">
      <c r="A652">
        <v>2018</v>
      </c>
      <c r="B652" s="14">
        <v>43306</v>
      </c>
      <c r="C652">
        <v>6.34</v>
      </c>
      <c r="D652">
        <v>0.01</v>
      </c>
      <c r="E652">
        <v>-10.287919999999998</v>
      </c>
      <c r="F652" s="14">
        <v>43337</v>
      </c>
      <c r="G652">
        <v>7.52</v>
      </c>
      <c r="H652">
        <v>0</v>
      </c>
      <c r="I652">
        <v>-7.2037600000000026</v>
      </c>
      <c r="J652" s="14">
        <v>43368</v>
      </c>
      <c r="K652">
        <v>2.98</v>
      </c>
      <c r="L652">
        <v>0.02</v>
      </c>
      <c r="M652">
        <v>-5.7647400000000015</v>
      </c>
      <c r="O652" t="str">
        <f t="shared" si="142"/>
        <v/>
      </c>
      <c r="P652" t="str">
        <f t="shared" si="133"/>
        <v/>
      </c>
      <c r="Q652" t="str">
        <f t="shared" si="134"/>
        <v/>
      </c>
      <c r="R652" t="str">
        <f t="shared" si="135"/>
        <v/>
      </c>
      <c r="S652" t="str">
        <f t="shared" si="136"/>
        <v/>
      </c>
      <c r="T652" t="str">
        <f t="shared" si="137"/>
        <v/>
      </c>
      <c r="U652" t="str">
        <f t="shared" si="138"/>
        <v/>
      </c>
      <c r="V652" t="str">
        <f t="shared" si="139"/>
        <v/>
      </c>
      <c r="W652" t="str">
        <f t="shared" si="140"/>
        <v/>
      </c>
      <c r="X652" t="str">
        <f t="shared" si="141"/>
        <v/>
      </c>
    </row>
    <row r="653" spans="1:24" x14ac:dyDescent="0.35">
      <c r="A653">
        <v>2018</v>
      </c>
      <c r="B653" s="14">
        <v>43307</v>
      </c>
      <c r="C653">
        <v>8.02</v>
      </c>
      <c r="D653">
        <v>0.57999999999999996</v>
      </c>
      <c r="E653">
        <v>71.441739999999996</v>
      </c>
      <c r="F653" s="14">
        <v>43338</v>
      </c>
      <c r="G653">
        <v>7.05</v>
      </c>
      <c r="H653">
        <v>0</v>
      </c>
      <c r="I653">
        <v>-7.879150000000001</v>
      </c>
      <c r="J653" s="14">
        <v>43369</v>
      </c>
      <c r="K653">
        <v>6.67</v>
      </c>
      <c r="L653">
        <v>1.01</v>
      </c>
      <c r="M653">
        <v>137.29629</v>
      </c>
      <c r="O653" t="str">
        <f t="shared" si="142"/>
        <v/>
      </c>
      <c r="P653" t="str">
        <f t="shared" si="133"/>
        <v/>
      </c>
      <c r="Q653" t="str">
        <f t="shared" si="134"/>
        <v/>
      </c>
      <c r="R653" t="str">
        <f t="shared" si="135"/>
        <v/>
      </c>
      <c r="S653" t="str">
        <f t="shared" si="136"/>
        <v/>
      </c>
      <c r="T653" t="str">
        <f t="shared" si="137"/>
        <v/>
      </c>
      <c r="U653" t="str">
        <f t="shared" si="138"/>
        <v/>
      </c>
      <c r="V653" t="str">
        <f t="shared" si="139"/>
        <v/>
      </c>
      <c r="W653" t="str">
        <f t="shared" si="140"/>
        <v/>
      </c>
      <c r="X653" t="str">
        <f t="shared" si="141"/>
        <v/>
      </c>
    </row>
    <row r="654" spans="1:24" x14ac:dyDescent="0.35">
      <c r="A654">
        <v>2018</v>
      </c>
      <c r="B654" s="14">
        <v>43308</v>
      </c>
      <c r="C654">
        <v>9.11</v>
      </c>
      <c r="D654">
        <v>0</v>
      </c>
      <c r="E654">
        <v>-7.6989299999999989</v>
      </c>
      <c r="F654" s="14">
        <v>43339</v>
      </c>
      <c r="G654">
        <v>6.73</v>
      </c>
      <c r="H654">
        <v>0</v>
      </c>
      <c r="I654">
        <v>-8.3389900000000008</v>
      </c>
      <c r="J654" s="14">
        <v>43370</v>
      </c>
      <c r="K654">
        <v>8.07</v>
      </c>
      <c r="L654">
        <v>0.59</v>
      </c>
      <c r="M654">
        <v>80.865089999999981</v>
      </c>
      <c r="O654" t="str">
        <f t="shared" si="142"/>
        <v/>
      </c>
      <c r="P654" t="str">
        <f t="shared" si="133"/>
        <v/>
      </c>
      <c r="Q654" t="str">
        <f t="shared" si="134"/>
        <v/>
      </c>
      <c r="R654" t="str">
        <f t="shared" si="135"/>
        <v/>
      </c>
      <c r="S654" t="str">
        <f t="shared" si="136"/>
        <v/>
      </c>
      <c r="T654" t="str">
        <f t="shared" si="137"/>
        <v/>
      </c>
      <c r="U654" t="str">
        <f t="shared" si="138"/>
        <v/>
      </c>
      <c r="V654" t="str">
        <f t="shared" si="139"/>
        <v/>
      </c>
      <c r="W654" t="str">
        <f t="shared" si="140"/>
        <v/>
      </c>
      <c r="X654" t="str">
        <f t="shared" si="141"/>
        <v/>
      </c>
    </row>
    <row r="655" spans="1:24" x14ac:dyDescent="0.35">
      <c r="A655">
        <v>2018</v>
      </c>
      <c r="B655" s="14">
        <v>43309</v>
      </c>
      <c r="C655">
        <v>8.35</v>
      </c>
      <c r="D655">
        <v>0</v>
      </c>
      <c r="E655">
        <v>-8.7910499999999985</v>
      </c>
      <c r="F655" s="14">
        <v>43340</v>
      </c>
      <c r="G655">
        <v>6.69</v>
      </c>
      <c r="H655">
        <v>0</v>
      </c>
      <c r="I655">
        <v>-8.3964700000000008</v>
      </c>
      <c r="J655" s="14">
        <v>43371</v>
      </c>
      <c r="K655">
        <v>5.63</v>
      </c>
      <c r="L655">
        <v>0.02</v>
      </c>
      <c r="M655">
        <v>-1.9566899999999996</v>
      </c>
      <c r="O655" t="str">
        <f t="shared" si="142"/>
        <v/>
      </c>
      <c r="P655" t="str">
        <f t="shared" si="133"/>
        <v/>
      </c>
      <c r="Q655" t="str">
        <f t="shared" si="134"/>
        <v/>
      </c>
      <c r="R655" t="str">
        <f t="shared" si="135"/>
        <v/>
      </c>
      <c r="S655" t="str">
        <f t="shared" si="136"/>
        <v/>
      </c>
      <c r="T655" t="str">
        <f t="shared" si="137"/>
        <v/>
      </c>
      <c r="U655" t="str">
        <f t="shared" si="138"/>
        <v/>
      </c>
      <c r="V655" t="str">
        <f t="shared" si="139"/>
        <v/>
      </c>
      <c r="W655" t="str">
        <f t="shared" si="140"/>
        <v/>
      </c>
      <c r="X655" t="str">
        <f t="shared" si="141"/>
        <v/>
      </c>
    </row>
    <row r="656" spans="1:24" x14ac:dyDescent="0.35">
      <c r="A656">
        <v>2018</v>
      </c>
      <c r="B656" s="14">
        <v>43310</v>
      </c>
      <c r="C656">
        <v>7.84</v>
      </c>
      <c r="D656">
        <v>0</v>
      </c>
      <c r="E656">
        <v>-9.5239199999999986</v>
      </c>
      <c r="F656" s="14">
        <v>43341</v>
      </c>
      <c r="G656">
        <v>6.42</v>
      </c>
      <c r="H656">
        <v>0</v>
      </c>
      <c r="I656">
        <v>-8.784460000000001</v>
      </c>
      <c r="J656" s="14">
        <v>43372</v>
      </c>
      <c r="K656">
        <v>4.79</v>
      </c>
      <c r="L656">
        <v>0</v>
      </c>
      <c r="M656">
        <v>-5.9467699999999999</v>
      </c>
      <c r="O656" t="str">
        <f t="shared" si="142"/>
        <v/>
      </c>
      <c r="P656" t="str">
        <f t="shared" si="133"/>
        <v/>
      </c>
      <c r="Q656" t="str">
        <f t="shared" si="134"/>
        <v/>
      </c>
      <c r="R656" t="str">
        <f t="shared" si="135"/>
        <v/>
      </c>
      <c r="S656" t="str">
        <f t="shared" si="136"/>
        <v/>
      </c>
      <c r="T656" t="str">
        <f t="shared" si="137"/>
        <v/>
      </c>
      <c r="U656" t="str">
        <f t="shared" si="138"/>
        <v/>
      </c>
      <c r="V656" t="str">
        <f t="shared" si="139"/>
        <v/>
      </c>
      <c r="W656" t="str">
        <f t="shared" si="140"/>
        <v/>
      </c>
      <c r="X656" t="str">
        <f t="shared" si="141"/>
        <v/>
      </c>
    </row>
    <row r="657" spans="1:24" x14ac:dyDescent="0.35">
      <c r="A657">
        <v>2018</v>
      </c>
      <c r="B657" s="14">
        <v>43311</v>
      </c>
      <c r="C657">
        <v>7.6</v>
      </c>
      <c r="D657">
        <v>0</v>
      </c>
      <c r="E657">
        <v>-9.8687999999999985</v>
      </c>
      <c r="F657" s="14">
        <v>43342</v>
      </c>
      <c r="G657">
        <v>5.92</v>
      </c>
      <c r="H657">
        <v>0.01</v>
      </c>
      <c r="I657">
        <v>-8.111460000000001</v>
      </c>
      <c r="J657" s="14">
        <v>43373</v>
      </c>
      <c r="K657">
        <v>4.54</v>
      </c>
      <c r="L657">
        <v>0</v>
      </c>
      <c r="M657">
        <v>-6.3060200000000002</v>
      </c>
      <c r="O657" t="str">
        <f t="shared" si="142"/>
        <v/>
      </c>
      <c r="P657" t="str">
        <f t="shared" si="133"/>
        <v/>
      </c>
      <c r="Q657" t="str">
        <f t="shared" si="134"/>
        <v/>
      </c>
      <c r="R657" t="str">
        <f t="shared" si="135"/>
        <v/>
      </c>
      <c r="S657" t="str">
        <f t="shared" si="136"/>
        <v/>
      </c>
      <c r="T657" t="str">
        <f t="shared" si="137"/>
        <v/>
      </c>
      <c r="U657" t="str">
        <f t="shared" si="138"/>
        <v/>
      </c>
      <c r="V657" t="str">
        <f t="shared" si="139"/>
        <v/>
      </c>
      <c r="W657" t="str">
        <f t="shared" si="140"/>
        <v/>
      </c>
      <c r="X657" t="str">
        <f t="shared" si="141"/>
        <v/>
      </c>
    </row>
    <row r="658" spans="1:24" x14ac:dyDescent="0.35">
      <c r="A658">
        <v>2018</v>
      </c>
      <c r="B658" s="14">
        <v>43312</v>
      </c>
      <c r="C658">
        <v>7.24</v>
      </c>
      <c r="D658">
        <v>0</v>
      </c>
      <c r="E658">
        <v>-10.386119999999998</v>
      </c>
      <c r="F658" s="14">
        <v>43343</v>
      </c>
      <c r="G658">
        <v>5.46</v>
      </c>
      <c r="H658">
        <v>0</v>
      </c>
      <c r="I658">
        <v>-10.163980000000002</v>
      </c>
      <c r="M658" t="s">
        <v>87</v>
      </c>
      <c r="O658" t="str">
        <f t="shared" si="142"/>
        <v/>
      </c>
      <c r="P658" t="str">
        <f t="shared" si="133"/>
        <v/>
      </c>
      <c r="Q658" t="str">
        <f t="shared" si="134"/>
        <v/>
      </c>
      <c r="R658" t="str">
        <f t="shared" si="135"/>
        <v/>
      </c>
      <c r="S658" t="str">
        <f t="shared" si="136"/>
        <v/>
      </c>
      <c r="T658" t="str">
        <f t="shared" si="137"/>
        <v/>
      </c>
      <c r="U658" t="str">
        <f t="shared" si="138"/>
        <v/>
      </c>
      <c r="V658" t="str">
        <f t="shared" si="139"/>
        <v/>
      </c>
      <c r="W658" t="str">
        <f t="shared" si="140"/>
        <v/>
      </c>
      <c r="X658" t="str">
        <f t="shared" si="141"/>
        <v/>
      </c>
    </row>
    <row r="659" spans="1:24" x14ac:dyDescent="0.35">
      <c r="A659">
        <v>2019</v>
      </c>
      <c r="B659" s="14">
        <v>43647</v>
      </c>
      <c r="C659">
        <v>115</v>
      </c>
      <c r="D659">
        <v>0</v>
      </c>
      <c r="E659">
        <v>144.465</v>
      </c>
      <c r="F659" s="14">
        <v>43678</v>
      </c>
      <c r="G659">
        <v>13.6</v>
      </c>
      <c r="H659">
        <v>0</v>
      </c>
      <c r="I659">
        <v>1.5331999999999972</v>
      </c>
      <c r="J659" s="14">
        <v>43709</v>
      </c>
      <c r="K659">
        <v>16.5</v>
      </c>
      <c r="L659">
        <v>0</v>
      </c>
      <c r="M659">
        <v>10.8805</v>
      </c>
      <c r="O659">
        <f t="shared" si="142"/>
        <v>2019</v>
      </c>
      <c r="P659">
        <f t="shared" si="133"/>
        <v>804.1096</v>
      </c>
      <c r="Q659">
        <f t="shared" si="134"/>
        <v>413.94220000000001</v>
      </c>
      <c r="R659">
        <f t="shared" si="135"/>
        <v>293.46429999999998</v>
      </c>
      <c r="S659">
        <f t="shared" si="136"/>
        <v>130.01000000000002</v>
      </c>
      <c r="T659">
        <f t="shared" si="137"/>
        <v>0.38059999999999938</v>
      </c>
      <c r="U659">
        <f t="shared" si="138"/>
        <v>620.18314000000009</v>
      </c>
      <c r="V659">
        <f t="shared" si="139"/>
        <v>2.3763199999999944</v>
      </c>
      <c r="W659">
        <f t="shared" si="140"/>
        <v>278.59239999999994</v>
      </c>
      <c r="X659">
        <f t="shared" si="141"/>
        <v>304.02465999999998</v>
      </c>
    </row>
    <row r="660" spans="1:24" x14ac:dyDescent="0.35">
      <c r="A660">
        <v>2019</v>
      </c>
      <c r="B660" s="14">
        <v>43648</v>
      </c>
      <c r="C660">
        <v>94.4</v>
      </c>
      <c r="D660">
        <v>0.5</v>
      </c>
      <c r="E660">
        <v>184.43780000000004</v>
      </c>
      <c r="F660" s="14">
        <v>43679</v>
      </c>
      <c r="G660">
        <v>12.6</v>
      </c>
      <c r="H660">
        <v>0</v>
      </c>
      <c r="I660">
        <v>9.6199999999999619E-2</v>
      </c>
      <c r="J660" s="14">
        <v>43710</v>
      </c>
      <c r="K660">
        <v>14.5</v>
      </c>
      <c r="L660">
        <v>0</v>
      </c>
      <c r="M660">
        <v>8.0065000000000008</v>
      </c>
      <c r="O660" t="str">
        <f t="shared" si="142"/>
        <v/>
      </c>
      <c r="P660" t="str">
        <f t="shared" si="133"/>
        <v/>
      </c>
      <c r="Q660" t="str">
        <f t="shared" si="134"/>
        <v/>
      </c>
      <c r="R660" t="str">
        <f t="shared" si="135"/>
        <v/>
      </c>
      <c r="S660" t="str">
        <f t="shared" si="136"/>
        <v/>
      </c>
      <c r="T660" t="str">
        <f t="shared" si="137"/>
        <v/>
      </c>
      <c r="U660" t="str">
        <f t="shared" si="138"/>
        <v/>
      </c>
      <c r="V660" t="str">
        <f t="shared" si="139"/>
        <v/>
      </c>
      <c r="W660" t="str">
        <f t="shared" si="140"/>
        <v/>
      </c>
      <c r="X660" t="str">
        <f t="shared" si="141"/>
        <v/>
      </c>
    </row>
    <row r="661" spans="1:24" x14ac:dyDescent="0.35">
      <c r="A661">
        <v>2019</v>
      </c>
      <c r="B661" s="14">
        <v>43649</v>
      </c>
      <c r="C661">
        <v>81.8</v>
      </c>
      <c r="D661">
        <v>0</v>
      </c>
      <c r="E661">
        <v>96.756599999999992</v>
      </c>
      <c r="F661" s="14">
        <v>43680</v>
      </c>
      <c r="G661">
        <v>11.5</v>
      </c>
      <c r="H661">
        <v>0</v>
      </c>
      <c r="I661">
        <v>-1.4845000000000006</v>
      </c>
      <c r="J661" s="14">
        <v>43711</v>
      </c>
      <c r="K661">
        <v>14.1</v>
      </c>
      <c r="L661">
        <v>0.28000000000000003</v>
      </c>
      <c r="M661">
        <v>46.393700000000003</v>
      </c>
      <c r="O661" t="str">
        <f t="shared" si="142"/>
        <v/>
      </c>
      <c r="P661" t="str">
        <f t="shared" si="133"/>
        <v/>
      </c>
      <c r="Q661" t="str">
        <f t="shared" si="134"/>
        <v/>
      </c>
      <c r="R661" t="str">
        <f t="shared" si="135"/>
        <v/>
      </c>
      <c r="S661" t="str">
        <f t="shared" si="136"/>
        <v/>
      </c>
      <c r="T661" t="str">
        <f t="shared" si="137"/>
        <v/>
      </c>
      <c r="U661" t="str">
        <f t="shared" si="138"/>
        <v/>
      </c>
      <c r="V661" t="str">
        <f t="shared" si="139"/>
        <v/>
      </c>
      <c r="W661" t="str">
        <f t="shared" si="140"/>
        <v/>
      </c>
      <c r="X661" t="str">
        <f t="shared" si="141"/>
        <v/>
      </c>
    </row>
    <row r="662" spans="1:24" x14ac:dyDescent="0.35">
      <c r="A662">
        <v>2019</v>
      </c>
      <c r="B662" s="14">
        <v>43650</v>
      </c>
      <c r="C662">
        <v>66.099999999999994</v>
      </c>
      <c r="D662">
        <v>0</v>
      </c>
      <c r="E662">
        <v>74.195699999999988</v>
      </c>
      <c r="F662" s="14">
        <v>43681</v>
      </c>
      <c r="G662">
        <v>10.8</v>
      </c>
      <c r="H662">
        <v>0</v>
      </c>
      <c r="I662">
        <v>-2.4903999999999993</v>
      </c>
      <c r="J662" s="14">
        <v>43712</v>
      </c>
      <c r="K662">
        <v>13.1</v>
      </c>
      <c r="L662">
        <v>0.01</v>
      </c>
      <c r="M662">
        <v>7.3861999999999997</v>
      </c>
      <c r="O662" t="str">
        <f t="shared" si="142"/>
        <v/>
      </c>
      <c r="P662" t="str">
        <f t="shared" si="133"/>
        <v/>
      </c>
      <c r="Q662" t="str">
        <f t="shared" si="134"/>
        <v/>
      </c>
      <c r="R662" t="str">
        <f t="shared" si="135"/>
        <v/>
      </c>
      <c r="S662" t="str">
        <f t="shared" si="136"/>
        <v/>
      </c>
      <c r="T662" t="str">
        <f t="shared" si="137"/>
        <v/>
      </c>
      <c r="U662" t="str">
        <f t="shared" si="138"/>
        <v/>
      </c>
      <c r="V662" t="str">
        <f t="shared" si="139"/>
        <v/>
      </c>
      <c r="W662" t="str">
        <f t="shared" si="140"/>
        <v/>
      </c>
      <c r="X662" t="str">
        <f t="shared" si="141"/>
        <v/>
      </c>
    </row>
    <row r="663" spans="1:24" x14ac:dyDescent="0.35">
      <c r="A663">
        <v>2019</v>
      </c>
      <c r="B663" s="14">
        <v>43651</v>
      </c>
      <c r="C663">
        <v>53.6</v>
      </c>
      <c r="D663">
        <v>0</v>
      </c>
      <c r="E663">
        <v>56.233200000000004</v>
      </c>
      <c r="F663" s="14">
        <v>43682</v>
      </c>
      <c r="G663">
        <v>9.5500000000000007</v>
      </c>
      <c r="H663">
        <v>0</v>
      </c>
      <c r="I663">
        <v>-4.2866499999999998</v>
      </c>
      <c r="J663" s="14">
        <v>43713</v>
      </c>
      <c r="K663">
        <v>11.9</v>
      </c>
      <c r="L663">
        <v>0</v>
      </c>
      <c r="M663">
        <v>4.2703000000000007</v>
      </c>
      <c r="O663" t="str">
        <f t="shared" si="142"/>
        <v/>
      </c>
      <c r="P663" t="str">
        <f t="shared" si="133"/>
        <v/>
      </c>
      <c r="Q663" t="str">
        <f t="shared" si="134"/>
        <v/>
      </c>
      <c r="R663" t="str">
        <f t="shared" si="135"/>
        <v/>
      </c>
      <c r="S663" t="str">
        <f t="shared" si="136"/>
        <v/>
      </c>
      <c r="T663" t="str">
        <f t="shared" si="137"/>
        <v/>
      </c>
      <c r="U663" t="str">
        <f t="shared" si="138"/>
        <v/>
      </c>
      <c r="V663" t="str">
        <f t="shared" si="139"/>
        <v/>
      </c>
      <c r="W663" t="str">
        <f t="shared" si="140"/>
        <v/>
      </c>
      <c r="X663" t="str">
        <f t="shared" si="141"/>
        <v/>
      </c>
    </row>
    <row r="664" spans="1:24" x14ac:dyDescent="0.35">
      <c r="A664">
        <v>2019</v>
      </c>
      <c r="B664" s="14">
        <v>43652</v>
      </c>
      <c r="C664">
        <v>59.6</v>
      </c>
      <c r="D664">
        <v>0</v>
      </c>
      <c r="E664">
        <v>64.855199999999996</v>
      </c>
      <c r="F664" s="14">
        <v>43683</v>
      </c>
      <c r="G664">
        <v>8.33</v>
      </c>
      <c r="H664">
        <v>0</v>
      </c>
      <c r="I664">
        <v>-6.0397900000000018</v>
      </c>
      <c r="J664" s="14">
        <v>43714</v>
      </c>
      <c r="K664">
        <v>11.3</v>
      </c>
      <c r="L664">
        <v>0</v>
      </c>
      <c r="M664">
        <v>3.4081000000000028</v>
      </c>
      <c r="O664" t="str">
        <f t="shared" si="142"/>
        <v/>
      </c>
      <c r="P664" t="str">
        <f t="shared" si="133"/>
        <v/>
      </c>
      <c r="Q664" t="str">
        <f t="shared" si="134"/>
        <v/>
      </c>
      <c r="R664" t="str">
        <f t="shared" si="135"/>
        <v/>
      </c>
      <c r="S664" t="str">
        <f t="shared" si="136"/>
        <v/>
      </c>
      <c r="T664" t="str">
        <f t="shared" si="137"/>
        <v/>
      </c>
      <c r="U664" t="str">
        <f t="shared" si="138"/>
        <v/>
      </c>
      <c r="V664" t="str">
        <f t="shared" si="139"/>
        <v/>
      </c>
      <c r="W664" t="str">
        <f t="shared" si="140"/>
        <v/>
      </c>
      <c r="X664" t="str">
        <f t="shared" si="141"/>
        <v/>
      </c>
    </row>
    <row r="665" spans="1:24" x14ac:dyDescent="0.35">
      <c r="A665">
        <v>2019</v>
      </c>
      <c r="B665" s="14">
        <v>43653</v>
      </c>
      <c r="C665">
        <v>84.8</v>
      </c>
      <c r="D665">
        <v>0.59</v>
      </c>
      <c r="E665">
        <v>183.16609999999997</v>
      </c>
      <c r="F665" s="14">
        <v>43684</v>
      </c>
      <c r="G665">
        <v>7.74</v>
      </c>
      <c r="H665">
        <v>0</v>
      </c>
      <c r="I665">
        <v>-6.8876200000000001</v>
      </c>
      <c r="J665" s="14">
        <v>43715</v>
      </c>
      <c r="K665">
        <v>30.4</v>
      </c>
      <c r="L665">
        <v>0.88</v>
      </c>
      <c r="M665">
        <v>153.30680000000001</v>
      </c>
      <c r="O665" t="str">
        <f t="shared" si="142"/>
        <v/>
      </c>
      <c r="P665" t="str">
        <f t="shared" si="133"/>
        <v/>
      </c>
      <c r="Q665" t="str">
        <f t="shared" si="134"/>
        <v/>
      </c>
      <c r="R665" t="str">
        <f t="shared" si="135"/>
        <v/>
      </c>
      <c r="S665" t="str">
        <f t="shared" si="136"/>
        <v/>
      </c>
      <c r="T665" t="str">
        <f t="shared" si="137"/>
        <v/>
      </c>
      <c r="U665" t="str">
        <f t="shared" si="138"/>
        <v/>
      </c>
      <c r="V665" t="str">
        <f t="shared" si="139"/>
        <v/>
      </c>
      <c r="W665" t="str">
        <f t="shared" si="140"/>
        <v/>
      </c>
      <c r="X665" t="str">
        <f t="shared" si="141"/>
        <v/>
      </c>
    </row>
    <row r="666" spans="1:24" x14ac:dyDescent="0.35">
      <c r="A666">
        <v>2019</v>
      </c>
      <c r="B666" s="14">
        <v>43654</v>
      </c>
      <c r="C666">
        <v>72.7</v>
      </c>
      <c r="D666">
        <v>0</v>
      </c>
      <c r="E666">
        <v>83.679900000000004</v>
      </c>
      <c r="F666" s="14">
        <v>43685</v>
      </c>
      <c r="G666">
        <v>12.8</v>
      </c>
      <c r="H666">
        <v>4.49</v>
      </c>
      <c r="I666">
        <v>625.16710000000012</v>
      </c>
      <c r="J666" s="14">
        <v>43716</v>
      </c>
      <c r="K666">
        <v>41.6</v>
      </c>
      <c r="L666">
        <v>0</v>
      </c>
      <c r="M666">
        <v>46.949200000000005</v>
      </c>
      <c r="O666" t="str">
        <f t="shared" si="142"/>
        <v/>
      </c>
      <c r="P666" t="str">
        <f t="shared" si="133"/>
        <v/>
      </c>
      <c r="Q666" t="str">
        <f t="shared" si="134"/>
        <v/>
      </c>
      <c r="R666" t="str">
        <f t="shared" si="135"/>
        <v/>
      </c>
      <c r="S666" t="str">
        <f t="shared" si="136"/>
        <v/>
      </c>
      <c r="T666" t="str">
        <f t="shared" si="137"/>
        <v/>
      </c>
      <c r="U666" t="str">
        <f t="shared" si="138"/>
        <v/>
      </c>
      <c r="V666" t="str">
        <f t="shared" si="139"/>
        <v/>
      </c>
      <c r="W666" t="str">
        <f t="shared" si="140"/>
        <v/>
      </c>
      <c r="X666" t="str">
        <f t="shared" si="141"/>
        <v/>
      </c>
    </row>
    <row r="667" spans="1:24" x14ac:dyDescent="0.35">
      <c r="A667">
        <v>2019</v>
      </c>
      <c r="B667" s="14">
        <v>43655</v>
      </c>
      <c r="C667">
        <v>60.5</v>
      </c>
      <c r="D667">
        <v>0</v>
      </c>
      <c r="E667">
        <v>66.148500000000013</v>
      </c>
      <c r="F667" s="14">
        <v>43686</v>
      </c>
      <c r="G667">
        <v>16.3</v>
      </c>
      <c r="H667">
        <v>0</v>
      </c>
      <c r="I667">
        <v>5.4131</v>
      </c>
      <c r="J667" s="14">
        <v>43717</v>
      </c>
      <c r="K667">
        <v>35.700000000000003</v>
      </c>
      <c r="L667">
        <v>0</v>
      </c>
      <c r="M667">
        <v>38.470900000000007</v>
      </c>
      <c r="O667" t="str">
        <f t="shared" si="142"/>
        <v/>
      </c>
      <c r="P667" t="str">
        <f t="shared" si="133"/>
        <v/>
      </c>
      <c r="Q667" t="str">
        <f t="shared" si="134"/>
        <v/>
      </c>
      <c r="R667" t="str">
        <f t="shared" si="135"/>
        <v/>
      </c>
      <c r="S667" t="str">
        <f t="shared" si="136"/>
        <v/>
      </c>
      <c r="T667" t="str">
        <f t="shared" si="137"/>
        <v/>
      </c>
      <c r="U667" t="str">
        <f t="shared" si="138"/>
        <v/>
      </c>
      <c r="V667" t="str">
        <f t="shared" si="139"/>
        <v/>
      </c>
      <c r="W667" t="str">
        <f t="shared" si="140"/>
        <v/>
      </c>
      <c r="X667" t="str">
        <f t="shared" si="141"/>
        <v/>
      </c>
    </row>
    <row r="668" spans="1:24" x14ac:dyDescent="0.35">
      <c r="A668">
        <v>2019</v>
      </c>
      <c r="B668" s="14">
        <v>43656</v>
      </c>
      <c r="C668">
        <v>49.4</v>
      </c>
      <c r="D668">
        <v>0</v>
      </c>
      <c r="E668">
        <v>50.197800000000008</v>
      </c>
      <c r="F668" s="14">
        <v>43687</v>
      </c>
      <c r="G668">
        <v>12.9</v>
      </c>
      <c r="H668">
        <v>0.06</v>
      </c>
      <c r="I668">
        <v>8.8763000000000005</v>
      </c>
      <c r="J668" s="14">
        <v>43718</v>
      </c>
      <c r="K668">
        <v>33</v>
      </c>
      <c r="L668">
        <v>0</v>
      </c>
      <c r="M668">
        <v>34.591000000000001</v>
      </c>
      <c r="O668" t="str">
        <f t="shared" si="142"/>
        <v/>
      </c>
      <c r="P668" t="str">
        <f t="shared" si="133"/>
        <v/>
      </c>
      <c r="Q668" t="str">
        <f t="shared" si="134"/>
        <v/>
      </c>
      <c r="R668" t="str">
        <f t="shared" si="135"/>
        <v/>
      </c>
      <c r="S668" t="str">
        <f t="shared" si="136"/>
        <v/>
      </c>
      <c r="T668" t="str">
        <f t="shared" si="137"/>
        <v/>
      </c>
      <c r="U668" t="str">
        <f t="shared" si="138"/>
        <v/>
      </c>
      <c r="V668" t="str">
        <f t="shared" si="139"/>
        <v/>
      </c>
      <c r="W668" t="str">
        <f t="shared" si="140"/>
        <v/>
      </c>
      <c r="X668" t="str">
        <f t="shared" si="141"/>
        <v/>
      </c>
    </row>
    <row r="669" spans="1:24" x14ac:dyDescent="0.35">
      <c r="A669">
        <v>2019</v>
      </c>
      <c r="B669" s="14">
        <v>43657</v>
      </c>
      <c r="C669">
        <v>41.2</v>
      </c>
      <c r="D669">
        <v>0</v>
      </c>
      <c r="E669">
        <v>38.414400000000008</v>
      </c>
      <c r="F669" s="14">
        <v>43688</v>
      </c>
      <c r="G669">
        <v>11.1</v>
      </c>
      <c r="H669">
        <v>0</v>
      </c>
      <c r="I669">
        <v>-2.0593000000000021</v>
      </c>
      <c r="J669" s="14">
        <v>43719</v>
      </c>
      <c r="K669">
        <v>30.9</v>
      </c>
      <c r="L669">
        <v>0.19</v>
      </c>
      <c r="M669">
        <v>58.011800000000008</v>
      </c>
      <c r="O669" t="str">
        <f t="shared" si="142"/>
        <v/>
      </c>
      <c r="P669" t="str">
        <f t="shared" si="133"/>
        <v/>
      </c>
      <c r="Q669" t="str">
        <f t="shared" si="134"/>
        <v/>
      </c>
      <c r="R669" t="str">
        <f t="shared" si="135"/>
        <v/>
      </c>
      <c r="S669" t="str">
        <f t="shared" si="136"/>
        <v/>
      </c>
      <c r="T669" t="str">
        <f t="shared" si="137"/>
        <v/>
      </c>
      <c r="U669" t="str">
        <f t="shared" si="138"/>
        <v/>
      </c>
      <c r="V669" t="str">
        <f t="shared" si="139"/>
        <v/>
      </c>
      <c r="W669" t="str">
        <f t="shared" si="140"/>
        <v/>
      </c>
      <c r="X669" t="str">
        <f t="shared" si="141"/>
        <v/>
      </c>
    </row>
    <row r="670" spans="1:24" x14ac:dyDescent="0.35">
      <c r="A670">
        <v>2019</v>
      </c>
      <c r="B670" s="14">
        <v>43658</v>
      </c>
      <c r="C670">
        <v>42.9</v>
      </c>
      <c r="D670">
        <v>0.35</v>
      </c>
      <c r="E670">
        <v>89.559799999999996</v>
      </c>
      <c r="F670" s="14">
        <v>43689</v>
      </c>
      <c r="G670">
        <v>10.1</v>
      </c>
      <c r="H670">
        <v>0.01</v>
      </c>
      <c r="I670">
        <v>-2.1048000000000018</v>
      </c>
      <c r="J670" s="14">
        <v>43720</v>
      </c>
      <c r="K670">
        <v>28</v>
      </c>
      <c r="L670">
        <v>0</v>
      </c>
      <c r="M670">
        <v>27.406000000000006</v>
      </c>
      <c r="O670" t="str">
        <f t="shared" si="142"/>
        <v/>
      </c>
      <c r="P670" t="str">
        <f t="shared" si="133"/>
        <v/>
      </c>
      <c r="Q670" t="str">
        <f t="shared" si="134"/>
        <v/>
      </c>
      <c r="R670" t="str">
        <f t="shared" si="135"/>
        <v/>
      </c>
      <c r="S670" t="str">
        <f t="shared" si="136"/>
        <v/>
      </c>
      <c r="T670" t="str">
        <f t="shared" si="137"/>
        <v/>
      </c>
      <c r="U670" t="str">
        <f t="shared" si="138"/>
        <v/>
      </c>
      <c r="V670" t="str">
        <f t="shared" si="139"/>
        <v/>
      </c>
      <c r="W670" t="str">
        <f t="shared" si="140"/>
        <v/>
      </c>
      <c r="X670" t="str">
        <f t="shared" si="141"/>
        <v/>
      </c>
    </row>
    <row r="671" spans="1:24" x14ac:dyDescent="0.35">
      <c r="A671">
        <v>2019</v>
      </c>
      <c r="B671" s="14">
        <v>43659</v>
      </c>
      <c r="C671">
        <v>43.8</v>
      </c>
      <c r="D671">
        <v>0.01</v>
      </c>
      <c r="E671">
        <v>43.542099999999998</v>
      </c>
      <c r="F671" s="14">
        <v>43690</v>
      </c>
      <c r="G671">
        <v>9.58</v>
      </c>
      <c r="H671">
        <v>0.02</v>
      </c>
      <c r="I671">
        <v>-1.4605400000000013</v>
      </c>
      <c r="J671" s="14">
        <v>43721</v>
      </c>
      <c r="K671">
        <v>23.5</v>
      </c>
      <c r="L671">
        <v>0</v>
      </c>
      <c r="M671">
        <v>20.939500000000002</v>
      </c>
      <c r="O671" t="str">
        <f t="shared" si="142"/>
        <v/>
      </c>
      <c r="P671" t="str">
        <f t="shared" si="133"/>
        <v/>
      </c>
      <c r="Q671" t="str">
        <f t="shared" si="134"/>
        <v/>
      </c>
      <c r="R671" t="str">
        <f t="shared" si="135"/>
        <v/>
      </c>
      <c r="S671" t="str">
        <f t="shared" si="136"/>
        <v/>
      </c>
      <c r="T671" t="str">
        <f t="shared" si="137"/>
        <v/>
      </c>
      <c r="U671" t="str">
        <f t="shared" si="138"/>
        <v/>
      </c>
      <c r="V671" t="str">
        <f t="shared" si="139"/>
        <v/>
      </c>
      <c r="W671" t="str">
        <f t="shared" si="140"/>
        <v/>
      </c>
      <c r="X671" t="str">
        <f t="shared" si="141"/>
        <v/>
      </c>
    </row>
    <row r="672" spans="1:24" x14ac:dyDescent="0.35">
      <c r="A672">
        <v>2019</v>
      </c>
      <c r="B672" s="14">
        <v>43660</v>
      </c>
      <c r="C672">
        <v>40.1</v>
      </c>
      <c r="D672">
        <v>0.04</v>
      </c>
      <c r="E672">
        <v>42.39970000000001</v>
      </c>
      <c r="F672" s="14">
        <v>43691</v>
      </c>
      <c r="G672">
        <v>8.85</v>
      </c>
      <c r="H672">
        <v>0</v>
      </c>
      <c r="I672">
        <v>-5.2925500000000021</v>
      </c>
      <c r="J672" s="14">
        <v>43722</v>
      </c>
      <c r="K672">
        <v>19.100000000000001</v>
      </c>
      <c r="L672">
        <v>0</v>
      </c>
      <c r="M672">
        <v>14.616700000000003</v>
      </c>
      <c r="O672" t="str">
        <f t="shared" si="142"/>
        <v/>
      </c>
      <c r="P672" t="str">
        <f t="shared" si="133"/>
        <v/>
      </c>
      <c r="Q672" t="str">
        <f t="shared" si="134"/>
        <v/>
      </c>
      <c r="R672" t="str">
        <f t="shared" si="135"/>
        <v/>
      </c>
      <c r="S672" t="str">
        <f t="shared" si="136"/>
        <v/>
      </c>
      <c r="T672" t="str">
        <f t="shared" si="137"/>
        <v/>
      </c>
      <c r="U672" t="str">
        <f t="shared" si="138"/>
        <v/>
      </c>
      <c r="V672" t="str">
        <f t="shared" si="139"/>
        <v/>
      </c>
      <c r="W672" t="str">
        <f t="shared" si="140"/>
        <v/>
      </c>
      <c r="X672" t="str">
        <f t="shared" si="141"/>
        <v/>
      </c>
    </row>
    <row r="673" spans="1:24" x14ac:dyDescent="0.35">
      <c r="A673">
        <v>2019</v>
      </c>
      <c r="B673" s="14">
        <v>43661</v>
      </c>
      <c r="C673">
        <v>37</v>
      </c>
      <c r="D673">
        <v>0.13</v>
      </c>
      <c r="E673">
        <v>50.468500000000006</v>
      </c>
      <c r="F673" s="14">
        <v>43692</v>
      </c>
      <c r="G673">
        <v>7.98</v>
      </c>
      <c r="H673">
        <v>0.02</v>
      </c>
      <c r="I673">
        <v>-3.7597400000000003</v>
      </c>
      <c r="J673" s="14">
        <v>43723</v>
      </c>
      <c r="K673">
        <v>16.7</v>
      </c>
      <c r="L673">
        <v>0</v>
      </c>
      <c r="M673">
        <v>11.167900000000001</v>
      </c>
      <c r="O673" t="str">
        <f t="shared" si="142"/>
        <v/>
      </c>
      <c r="P673" t="str">
        <f t="shared" si="133"/>
        <v/>
      </c>
      <c r="Q673" t="str">
        <f t="shared" si="134"/>
        <v/>
      </c>
      <c r="R673" t="str">
        <f t="shared" si="135"/>
        <v/>
      </c>
      <c r="S673" t="str">
        <f t="shared" si="136"/>
        <v/>
      </c>
      <c r="T673" t="str">
        <f t="shared" si="137"/>
        <v/>
      </c>
      <c r="U673" t="str">
        <f t="shared" si="138"/>
        <v/>
      </c>
      <c r="V673" t="str">
        <f t="shared" si="139"/>
        <v/>
      </c>
      <c r="W673" t="str">
        <f t="shared" si="140"/>
        <v/>
      </c>
      <c r="X673" t="str">
        <f t="shared" si="141"/>
        <v/>
      </c>
    </row>
    <row r="674" spans="1:24" x14ac:dyDescent="0.35">
      <c r="A674">
        <v>2019</v>
      </c>
      <c r="B674" s="14">
        <v>43662</v>
      </c>
      <c r="C674">
        <v>33.1</v>
      </c>
      <c r="D674">
        <v>0</v>
      </c>
      <c r="E674">
        <v>26.774700000000003</v>
      </c>
      <c r="F674" s="14">
        <v>43693</v>
      </c>
      <c r="G674">
        <v>7.96</v>
      </c>
      <c r="H674">
        <v>7.0000000000000007E-2</v>
      </c>
      <c r="I674">
        <v>3.1690199999999997</v>
      </c>
      <c r="J674" s="14">
        <v>43724</v>
      </c>
      <c r="K674">
        <v>14.6</v>
      </c>
      <c r="L674">
        <v>0</v>
      </c>
      <c r="M674">
        <v>8.1501999999999999</v>
      </c>
      <c r="O674" t="str">
        <f t="shared" si="142"/>
        <v/>
      </c>
      <c r="P674" t="str">
        <f t="shared" si="133"/>
        <v/>
      </c>
      <c r="Q674" t="str">
        <f t="shared" si="134"/>
        <v/>
      </c>
      <c r="R674" t="str">
        <f t="shared" si="135"/>
        <v/>
      </c>
      <c r="S674" t="str">
        <f t="shared" si="136"/>
        <v/>
      </c>
      <c r="T674" t="str">
        <f t="shared" si="137"/>
        <v/>
      </c>
      <c r="U674" t="str">
        <f t="shared" si="138"/>
        <v/>
      </c>
      <c r="V674" t="str">
        <f t="shared" si="139"/>
        <v/>
      </c>
      <c r="W674" t="str">
        <f t="shared" si="140"/>
        <v/>
      </c>
      <c r="X674" t="str">
        <f t="shared" si="141"/>
        <v/>
      </c>
    </row>
    <row r="675" spans="1:24" x14ac:dyDescent="0.35">
      <c r="A675">
        <v>2019</v>
      </c>
      <c r="B675" s="14">
        <v>43663</v>
      </c>
      <c r="C675">
        <v>33.6</v>
      </c>
      <c r="D675">
        <v>0.18</v>
      </c>
      <c r="E675">
        <v>52.540199999999999</v>
      </c>
      <c r="F675" s="14">
        <v>43694</v>
      </c>
      <c r="G675">
        <v>7.89</v>
      </c>
      <c r="H675">
        <v>0.03</v>
      </c>
      <c r="I675">
        <v>-2.4975700000000014</v>
      </c>
      <c r="J675" s="14">
        <v>43725</v>
      </c>
      <c r="K675">
        <v>13.2</v>
      </c>
      <c r="L675">
        <v>0</v>
      </c>
      <c r="M675">
        <v>6.138399999999999</v>
      </c>
      <c r="O675" t="str">
        <f t="shared" si="142"/>
        <v/>
      </c>
      <c r="P675" t="str">
        <f t="shared" si="133"/>
        <v/>
      </c>
      <c r="Q675" t="str">
        <f t="shared" si="134"/>
        <v/>
      </c>
      <c r="R675" t="str">
        <f t="shared" si="135"/>
        <v/>
      </c>
      <c r="S675" t="str">
        <f t="shared" si="136"/>
        <v/>
      </c>
      <c r="T675" t="str">
        <f t="shared" si="137"/>
        <v/>
      </c>
      <c r="U675" t="str">
        <f t="shared" si="138"/>
        <v/>
      </c>
      <c r="V675" t="str">
        <f t="shared" si="139"/>
        <v/>
      </c>
      <c r="W675" t="str">
        <f t="shared" si="140"/>
        <v/>
      </c>
      <c r="X675" t="str">
        <f t="shared" si="141"/>
        <v/>
      </c>
    </row>
    <row r="676" spans="1:24" x14ac:dyDescent="0.35">
      <c r="A676">
        <v>2019</v>
      </c>
      <c r="B676" s="14">
        <v>43664</v>
      </c>
      <c r="C676">
        <v>33.799999999999997</v>
      </c>
      <c r="D676">
        <v>0.45</v>
      </c>
      <c r="E676">
        <v>90.398099999999999</v>
      </c>
      <c r="F676" s="14">
        <v>43695</v>
      </c>
      <c r="G676">
        <v>22.5</v>
      </c>
      <c r="H676">
        <v>0</v>
      </c>
      <c r="I676">
        <v>14.322500000000002</v>
      </c>
      <c r="J676" s="14">
        <v>43726</v>
      </c>
      <c r="K676">
        <v>11.8</v>
      </c>
      <c r="L676">
        <v>0</v>
      </c>
      <c r="M676">
        <v>4.1266000000000016</v>
      </c>
      <c r="O676" t="str">
        <f t="shared" si="142"/>
        <v/>
      </c>
      <c r="P676" t="str">
        <f t="shared" si="133"/>
        <v/>
      </c>
      <c r="Q676" t="str">
        <f t="shared" si="134"/>
        <v/>
      </c>
      <c r="R676" t="str">
        <f t="shared" si="135"/>
        <v/>
      </c>
      <c r="S676" t="str">
        <f t="shared" si="136"/>
        <v/>
      </c>
      <c r="T676" t="str">
        <f t="shared" si="137"/>
        <v/>
      </c>
      <c r="U676" t="str">
        <f t="shared" si="138"/>
        <v/>
      </c>
      <c r="V676" t="str">
        <f t="shared" si="139"/>
        <v/>
      </c>
      <c r="W676" t="str">
        <f t="shared" si="140"/>
        <v/>
      </c>
      <c r="X676" t="str">
        <f t="shared" si="141"/>
        <v/>
      </c>
    </row>
    <row r="677" spans="1:24" x14ac:dyDescent="0.35">
      <c r="A677">
        <v>2019</v>
      </c>
      <c r="B677" s="14">
        <v>43665</v>
      </c>
      <c r="C677">
        <v>29.3</v>
      </c>
      <c r="D677">
        <v>0</v>
      </c>
      <c r="E677">
        <v>21.314100000000003</v>
      </c>
      <c r="F677" s="14">
        <v>43696</v>
      </c>
      <c r="G677">
        <v>20.2</v>
      </c>
      <c r="H677">
        <v>0.12</v>
      </c>
      <c r="I677">
        <v>27.715399999999999</v>
      </c>
      <c r="J677" s="14">
        <v>43727</v>
      </c>
      <c r="K677">
        <v>10.9</v>
      </c>
      <c r="L677">
        <v>0</v>
      </c>
      <c r="M677">
        <v>2.8333000000000013</v>
      </c>
      <c r="O677" t="str">
        <f t="shared" si="142"/>
        <v/>
      </c>
      <c r="P677" t="str">
        <f t="shared" si="133"/>
        <v/>
      </c>
      <c r="Q677" t="str">
        <f t="shared" si="134"/>
        <v/>
      </c>
      <c r="R677" t="str">
        <f t="shared" si="135"/>
        <v/>
      </c>
      <c r="S677" t="str">
        <f t="shared" si="136"/>
        <v/>
      </c>
      <c r="T677" t="str">
        <f t="shared" si="137"/>
        <v/>
      </c>
      <c r="U677" t="str">
        <f t="shared" si="138"/>
        <v/>
      </c>
      <c r="V677" t="str">
        <f t="shared" si="139"/>
        <v/>
      </c>
      <c r="W677" t="str">
        <f t="shared" si="140"/>
        <v/>
      </c>
      <c r="X677" t="str">
        <f t="shared" si="141"/>
        <v/>
      </c>
    </row>
    <row r="678" spans="1:24" x14ac:dyDescent="0.35">
      <c r="A678">
        <v>2019</v>
      </c>
      <c r="B678" s="14">
        <v>43666</v>
      </c>
      <c r="C678">
        <v>26.8</v>
      </c>
      <c r="D678">
        <v>0</v>
      </c>
      <c r="E678">
        <v>17.721600000000002</v>
      </c>
      <c r="F678" s="14">
        <v>43697</v>
      </c>
      <c r="G678">
        <v>17.600000000000001</v>
      </c>
      <c r="H678">
        <v>0.05</v>
      </c>
      <c r="I678">
        <v>14.238700000000001</v>
      </c>
      <c r="J678" s="14">
        <v>43728</v>
      </c>
      <c r="K678">
        <v>10.4</v>
      </c>
      <c r="L678">
        <v>0</v>
      </c>
      <c r="M678">
        <v>2.1148000000000007</v>
      </c>
      <c r="O678" t="str">
        <f t="shared" si="142"/>
        <v/>
      </c>
      <c r="P678" t="str">
        <f t="shared" si="133"/>
        <v/>
      </c>
      <c r="Q678" t="str">
        <f t="shared" si="134"/>
        <v/>
      </c>
      <c r="R678" t="str">
        <f t="shared" si="135"/>
        <v/>
      </c>
      <c r="S678" t="str">
        <f t="shared" si="136"/>
        <v/>
      </c>
      <c r="T678" t="str">
        <f t="shared" si="137"/>
        <v/>
      </c>
      <c r="U678" t="str">
        <f t="shared" si="138"/>
        <v/>
      </c>
      <c r="V678" t="str">
        <f t="shared" si="139"/>
        <v/>
      </c>
      <c r="W678" t="str">
        <f t="shared" si="140"/>
        <v/>
      </c>
      <c r="X678" t="str">
        <f t="shared" si="141"/>
        <v/>
      </c>
    </row>
    <row r="679" spans="1:24" x14ac:dyDescent="0.35">
      <c r="A679">
        <v>2019</v>
      </c>
      <c r="B679" s="14">
        <v>43667</v>
      </c>
      <c r="C679">
        <v>38.299999999999997</v>
      </c>
      <c r="D679">
        <v>0</v>
      </c>
      <c r="E679">
        <v>34.247099999999996</v>
      </c>
      <c r="F679" s="14">
        <v>43698</v>
      </c>
      <c r="G679">
        <v>16.3</v>
      </c>
      <c r="H679">
        <v>0.44</v>
      </c>
      <c r="I679">
        <v>66.639100000000013</v>
      </c>
      <c r="J679" s="14">
        <v>43729</v>
      </c>
      <c r="K679">
        <v>9.92</v>
      </c>
      <c r="L679">
        <v>0</v>
      </c>
      <c r="M679">
        <v>1.425040000000001</v>
      </c>
      <c r="O679" t="str">
        <f t="shared" si="142"/>
        <v/>
      </c>
      <c r="P679" t="str">
        <f t="shared" si="133"/>
        <v/>
      </c>
      <c r="Q679" t="str">
        <f t="shared" si="134"/>
        <v/>
      </c>
      <c r="R679" t="str">
        <f t="shared" si="135"/>
        <v/>
      </c>
      <c r="S679" t="str">
        <f t="shared" si="136"/>
        <v/>
      </c>
      <c r="T679" t="str">
        <f t="shared" si="137"/>
        <v/>
      </c>
      <c r="U679" t="str">
        <f t="shared" si="138"/>
        <v/>
      </c>
      <c r="V679" t="str">
        <f t="shared" si="139"/>
        <v/>
      </c>
      <c r="W679" t="str">
        <f t="shared" si="140"/>
        <v/>
      </c>
      <c r="X679" t="str">
        <f t="shared" si="141"/>
        <v/>
      </c>
    </row>
    <row r="680" spans="1:24" x14ac:dyDescent="0.35">
      <c r="A680">
        <v>2019</v>
      </c>
      <c r="B680" s="14">
        <v>43668</v>
      </c>
      <c r="C680">
        <v>38.6</v>
      </c>
      <c r="D680">
        <v>0</v>
      </c>
      <c r="E680">
        <v>34.678200000000004</v>
      </c>
      <c r="F680" s="14">
        <v>43699</v>
      </c>
      <c r="G680">
        <v>23.9</v>
      </c>
      <c r="H680">
        <v>0.98</v>
      </c>
      <c r="I680">
        <v>152.70129999999997</v>
      </c>
      <c r="J680" s="14">
        <v>43730</v>
      </c>
      <c r="K680">
        <v>9.4</v>
      </c>
      <c r="L680">
        <v>0</v>
      </c>
      <c r="M680">
        <v>0.67780000000000129</v>
      </c>
      <c r="O680" t="str">
        <f t="shared" si="142"/>
        <v/>
      </c>
      <c r="P680" t="str">
        <f t="shared" si="133"/>
        <v/>
      </c>
      <c r="Q680" t="str">
        <f t="shared" si="134"/>
        <v/>
      </c>
      <c r="R680" t="str">
        <f t="shared" si="135"/>
        <v/>
      </c>
      <c r="S680" t="str">
        <f t="shared" si="136"/>
        <v/>
      </c>
      <c r="T680" t="str">
        <f t="shared" si="137"/>
        <v/>
      </c>
      <c r="U680" t="str">
        <f t="shared" si="138"/>
        <v/>
      </c>
      <c r="V680" t="str">
        <f t="shared" si="139"/>
        <v/>
      </c>
      <c r="W680" t="str">
        <f t="shared" si="140"/>
        <v/>
      </c>
      <c r="X680" t="str">
        <f t="shared" si="141"/>
        <v/>
      </c>
    </row>
    <row r="681" spans="1:24" x14ac:dyDescent="0.35">
      <c r="A681">
        <v>2019</v>
      </c>
      <c r="B681" s="14">
        <v>43669</v>
      </c>
      <c r="C681">
        <v>32</v>
      </c>
      <c r="D681">
        <v>0.08</v>
      </c>
      <c r="E681">
        <v>36.326000000000001</v>
      </c>
      <c r="F681" s="14">
        <v>43700</v>
      </c>
      <c r="G681">
        <v>18.899999999999999</v>
      </c>
      <c r="H681">
        <v>0.02</v>
      </c>
      <c r="I681">
        <v>11.932299999999996</v>
      </c>
      <c r="J681" s="14">
        <v>43731</v>
      </c>
      <c r="K681">
        <v>8.93</v>
      </c>
      <c r="L681">
        <v>0</v>
      </c>
      <c r="M681">
        <v>2.4099999999993571E-3</v>
      </c>
      <c r="O681" t="str">
        <f t="shared" si="142"/>
        <v/>
      </c>
      <c r="P681" t="str">
        <f t="shared" si="133"/>
        <v/>
      </c>
      <c r="Q681" t="str">
        <f t="shared" si="134"/>
        <v/>
      </c>
      <c r="R681" t="str">
        <f t="shared" si="135"/>
        <v/>
      </c>
      <c r="S681" t="str">
        <f t="shared" si="136"/>
        <v/>
      </c>
      <c r="T681" t="str">
        <f t="shared" si="137"/>
        <v/>
      </c>
      <c r="U681" t="str">
        <f t="shared" si="138"/>
        <v/>
      </c>
      <c r="V681" t="str">
        <f t="shared" si="139"/>
        <v/>
      </c>
      <c r="W681" t="str">
        <f t="shared" si="140"/>
        <v/>
      </c>
      <c r="X681" t="str">
        <f t="shared" si="141"/>
        <v/>
      </c>
    </row>
    <row r="682" spans="1:24" x14ac:dyDescent="0.35">
      <c r="A682">
        <v>2019</v>
      </c>
      <c r="B682" s="14">
        <v>43670</v>
      </c>
      <c r="C682">
        <v>28.4</v>
      </c>
      <c r="D682">
        <v>0</v>
      </c>
      <c r="E682">
        <v>20.020800000000001</v>
      </c>
      <c r="F682" s="14">
        <v>43701</v>
      </c>
      <c r="G682">
        <v>15.6</v>
      </c>
      <c r="H682">
        <v>0</v>
      </c>
      <c r="I682">
        <v>4.4071999999999996</v>
      </c>
      <c r="J682" s="14">
        <v>43732</v>
      </c>
      <c r="K682">
        <v>11.3</v>
      </c>
      <c r="L682">
        <v>0.21</v>
      </c>
      <c r="M682">
        <v>32.629599999999996</v>
      </c>
      <c r="O682" t="str">
        <f t="shared" si="142"/>
        <v/>
      </c>
      <c r="P682" t="str">
        <f t="shared" si="133"/>
        <v/>
      </c>
      <c r="Q682" t="str">
        <f t="shared" si="134"/>
        <v/>
      </c>
      <c r="R682" t="str">
        <f t="shared" si="135"/>
        <v/>
      </c>
      <c r="S682" t="str">
        <f t="shared" si="136"/>
        <v/>
      </c>
      <c r="T682" t="str">
        <f t="shared" si="137"/>
        <v/>
      </c>
      <c r="U682" t="str">
        <f t="shared" si="138"/>
        <v/>
      </c>
      <c r="V682" t="str">
        <f t="shared" si="139"/>
        <v/>
      </c>
      <c r="W682" t="str">
        <f t="shared" si="140"/>
        <v/>
      </c>
      <c r="X682" t="str">
        <f t="shared" si="141"/>
        <v/>
      </c>
    </row>
    <row r="683" spans="1:24" x14ac:dyDescent="0.35">
      <c r="A683">
        <v>2019</v>
      </c>
      <c r="B683" s="14">
        <v>43671</v>
      </c>
      <c r="C683">
        <v>25</v>
      </c>
      <c r="D683">
        <v>0</v>
      </c>
      <c r="E683">
        <v>15.135000000000005</v>
      </c>
      <c r="F683" s="14">
        <v>43702</v>
      </c>
      <c r="G683">
        <v>13.2</v>
      </c>
      <c r="H683">
        <v>0</v>
      </c>
      <c r="I683">
        <v>0.95839999999999748</v>
      </c>
      <c r="J683" s="14">
        <v>43733</v>
      </c>
      <c r="K683">
        <v>16.2</v>
      </c>
      <c r="L683">
        <v>0.27</v>
      </c>
      <c r="M683">
        <v>48.0199</v>
      </c>
      <c r="O683" t="str">
        <f t="shared" si="142"/>
        <v/>
      </c>
      <c r="P683" t="str">
        <f t="shared" si="133"/>
        <v/>
      </c>
      <c r="Q683" t="str">
        <f t="shared" si="134"/>
        <v/>
      </c>
      <c r="R683" t="str">
        <f t="shared" si="135"/>
        <v/>
      </c>
      <c r="S683" t="str">
        <f t="shared" si="136"/>
        <v/>
      </c>
      <c r="T683" t="str">
        <f t="shared" si="137"/>
        <v/>
      </c>
      <c r="U683" t="str">
        <f t="shared" si="138"/>
        <v/>
      </c>
      <c r="V683" t="str">
        <f t="shared" si="139"/>
        <v/>
      </c>
      <c r="W683" t="str">
        <f t="shared" si="140"/>
        <v/>
      </c>
      <c r="X683" t="str">
        <f t="shared" si="141"/>
        <v/>
      </c>
    </row>
    <row r="684" spans="1:24" x14ac:dyDescent="0.35">
      <c r="A684">
        <v>2019</v>
      </c>
      <c r="B684" s="14">
        <v>43672</v>
      </c>
      <c r="C684">
        <v>22.2</v>
      </c>
      <c r="D684">
        <v>0</v>
      </c>
      <c r="E684">
        <v>11.1114</v>
      </c>
      <c r="F684" s="14">
        <v>43703</v>
      </c>
      <c r="G684">
        <v>11.8</v>
      </c>
      <c r="H684">
        <v>0</v>
      </c>
      <c r="I684">
        <v>-1.0533999999999999</v>
      </c>
      <c r="J684" s="14">
        <v>43734</v>
      </c>
      <c r="K684">
        <v>13.8</v>
      </c>
      <c r="L684">
        <v>0.01</v>
      </c>
      <c r="M684">
        <v>8.392100000000001</v>
      </c>
      <c r="O684" t="str">
        <f t="shared" si="142"/>
        <v/>
      </c>
      <c r="P684" t="str">
        <f t="shared" si="133"/>
        <v/>
      </c>
      <c r="Q684" t="str">
        <f t="shared" si="134"/>
        <v/>
      </c>
      <c r="R684" t="str">
        <f t="shared" si="135"/>
        <v/>
      </c>
      <c r="S684" t="str">
        <f t="shared" si="136"/>
        <v/>
      </c>
      <c r="T684" t="str">
        <f t="shared" si="137"/>
        <v/>
      </c>
      <c r="U684" t="str">
        <f t="shared" si="138"/>
        <v/>
      </c>
      <c r="V684" t="str">
        <f t="shared" si="139"/>
        <v/>
      </c>
      <c r="W684" t="str">
        <f t="shared" si="140"/>
        <v/>
      </c>
      <c r="X684" t="str">
        <f t="shared" si="141"/>
        <v/>
      </c>
    </row>
    <row r="685" spans="1:24" x14ac:dyDescent="0.35">
      <c r="A685">
        <v>2019</v>
      </c>
      <c r="B685" s="14">
        <v>43673</v>
      </c>
      <c r="C685">
        <v>20.2</v>
      </c>
      <c r="D685">
        <v>0</v>
      </c>
      <c r="E685">
        <v>8.2374000000000009</v>
      </c>
      <c r="F685" s="14">
        <v>43704</v>
      </c>
      <c r="G685">
        <v>10.7</v>
      </c>
      <c r="H685">
        <v>0</v>
      </c>
      <c r="I685">
        <v>-2.6341000000000019</v>
      </c>
      <c r="J685" s="14">
        <v>43735</v>
      </c>
      <c r="K685">
        <v>19.3</v>
      </c>
      <c r="L685">
        <v>0.36</v>
      </c>
      <c r="M685">
        <v>64.998099999999994</v>
      </c>
      <c r="O685" t="str">
        <f t="shared" si="142"/>
        <v/>
      </c>
      <c r="P685" t="str">
        <f t="shared" si="133"/>
        <v/>
      </c>
      <c r="Q685" t="str">
        <f t="shared" si="134"/>
        <v/>
      </c>
      <c r="R685" t="str">
        <f t="shared" si="135"/>
        <v/>
      </c>
      <c r="S685" t="str">
        <f t="shared" si="136"/>
        <v/>
      </c>
      <c r="T685" t="str">
        <f t="shared" si="137"/>
        <v/>
      </c>
      <c r="U685" t="str">
        <f t="shared" si="138"/>
        <v/>
      </c>
      <c r="V685" t="str">
        <f t="shared" si="139"/>
        <v/>
      </c>
      <c r="W685" t="str">
        <f t="shared" si="140"/>
        <v/>
      </c>
      <c r="X685" t="str">
        <f t="shared" si="141"/>
        <v/>
      </c>
    </row>
    <row r="686" spans="1:24" x14ac:dyDescent="0.35">
      <c r="A686">
        <v>2019</v>
      </c>
      <c r="B686" s="14">
        <v>43674</v>
      </c>
      <c r="C686">
        <v>17.600000000000001</v>
      </c>
      <c r="D686">
        <v>0</v>
      </c>
      <c r="E686">
        <v>4.5012000000000043</v>
      </c>
      <c r="F686" s="14">
        <v>43705</v>
      </c>
      <c r="G686">
        <v>9.8800000000000008</v>
      </c>
      <c r="H686">
        <v>0</v>
      </c>
      <c r="I686">
        <v>-3.8124400000000005</v>
      </c>
      <c r="J686" s="14">
        <v>43736</v>
      </c>
      <c r="K686">
        <v>16.5</v>
      </c>
      <c r="L686">
        <v>0</v>
      </c>
      <c r="M686">
        <v>10.8805</v>
      </c>
      <c r="O686" t="str">
        <f t="shared" si="142"/>
        <v/>
      </c>
      <c r="P686" t="str">
        <f t="shared" si="133"/>
        <v/>
      </c>
      <c r="Q686" t="str">
        <f t="shared" si="134"/>
        <v/>
      </c>
      <c r="R686" t="str">
        <f t="shared" si="135"/>
        <v/>
      </c>
      <c r="S686" t="str">
        <f t="shared" si="136"/>
        <v/>
      </c>
      <c r="T686" t="str">
        <f t="shared" si="137"/>
        <v/>
      </c>
      <c r="U686" t="str">
        <f t="shared" si="138"/>
        <v/>
      </c>
      <c r="V686" t="str">
        <f t="shared" si="139"/>
        <v/>
      </c>
      <c r="W686" t="str">
        <f t="shared" si="140"/>
        <v/>
      </c>
      <c r="X686" t="str">
        <f t="shared" si="141"/>
        <v/>
      </c>
    </row>
    <row r="687" spans="1:24" x14ac:dyDescent="0.35">
      <c r="A687">
        <v>2019</v>
      </c>
      <c r="B687" s="14">
        <v>43675</v>
      </c>
      <c r="C687">
        <v>16.3</v>
      </c>
      <c r="D687">
        <v>0</v>
      </c>
      <c r="E687">
        <v>2.6331000000000024</v>
      </c>
      <c r="F687" s="14">
        <v>43706</v>
      </c>
      <c r="G687">
        <v>21.4</v>
      </c>
      <c r="H687">
        <v>1.88</v>
      </c>
      <c r="I687">
        <v>274.34379999999999</v>
      </c>
      <c r="J687" s="14">
        <v>43737</v>
      </c>
      <c r="K687">
        <v>15.7</v>
      </c>
      <c r="L687">
        <v>0.06</v>
      </c>
      <c r="M687">
        <v>18.079900000000002</v>
      </c>
      <c r="O687" t="str">
        <f t="shared" si="142"/>
        <v/>
      </c>
      <c r="P687" t="str">
        <f t="shared" si="133"/>
        <v/>
      </c>
      <c r="Q687" t="str">
        <f t="shared" si="134"/>
        <v/>
      </c>
      <c r="R687" t="str">
        <f t="shared" si="135"/>
        <v/>
      </c>
      <c r="S687" t="str">
        <f t="shared" si="136"/>
        <v/>
      </c>
      <c r="T687" t="str">
        <f t="shared" si="137"/>
        <v/>
      </c>
      <c r="U687" t="str">
        <f t="shared" si="138"/>
        <v/>
      </c>
      <c r="V687" t="str">
        <f t="shared" si="139"/>
        <v/>
      </c>
      <c r="W687" t="str">
        <f t="shared" si="140"/>
        <v/>
      </c>
      <c r="X687" t="str">
        <f t="shared" si="141"/>
        <v/>
      </c>
    </row>
    <row r="688" spans="1:24" x14ac:dyDescent="0.35">
      <c r="A688">
        <v>2019</v>
      </c>
      <c r="B688" s="14">
        <v>43676</v>
      </c>
      <c r="C688">
        <v>15.1</v>
      </c>
      <c r="D688">
        <v>0</v>
      </c>
      <c r="E688">
        <v>0.90869999999999962</v>
      </c>
      <c r="F688" s="14">
        <v>43707</v>
      </c>
      <c r="G688">
        <v>23.5</v>
      </c>
      <c r="H688">
        <v>0.01</v>
      </c>
      <c r="I688">
        <v>17.151</v>
      </c>
      <c r="J688" s="14">
        <v>43738</v>
      </c>
      <c r="K688">
        <v>14.1</v>
      </c>
      <c r="L688">
        <v>0</v>
      </c>
      <c r="M688">
        <v>7.4317000000000011</v>
      </c>
      <c r="O688" t="str">
        <f t="shared" si="142"/>
        <v/>
      </c>
      <c r="P688" t="str">
        <f t="shared" si="133"/>
        <v/>
      </c>
      <c r="Q688" t="str">
        <f t="shared" si="134"/>
        <v/>
      </c>
      <c r="R688" t="str">
        <f t="shared" si="135"/>
        <v/>
      </c>
      <c r="S688" t="str">
        <f t="shared" si="136"/>
        <v/>
      </c>
      <c r="T688" t="str">
        <f t="shared" si="137"/>
        <v/>
      </c>
      <c r="U688" t="str">
        <f t="shared" si="138"/>
        <v/>
      </c>
      <c r="V688" t="str">
        <f t="shared" si="139"/>
        <v/>
      </c>
      <c r="W688" t="str">
        <f t="shared" si="140"/>
        <v/>
      </c>
      <c r="X688" t="str">
        <f t="shared" si="141"/>
        <v/>
      </c>
    </row>
    <row r="689" spans="1:24" x14ac:dyDescent="0.35">
      <c r="A689">
        <v>2019</v>
      </c>
      <c r="B689" s="14">
        <v>43677</v>
      </c>
      <c r="C689">
        <v>13.9</v>
      </c>
      <c r="D689">
        <v>0</v>
      </c>
      <c r="E689">
        <v>-0.81569999999999965</v>
      </c>
      <c r="F689" s="14">
        <v>43708</v>
      </c>
      <c r="G689">
        <v>18.899999999999999</v>
      </c>
      <c r="H689">
        <v>0</v>
      </c>
      <c r="I689">
        <v>9.1492999999999967</v>
      </c>
      <c r="M689" t="s">
        <v>87</v>
      </c>
      <c r="O689" t="str">
        <f t="shared" si="142"/>
        <v/>
      </c>
      <c r="P689" t="str">
        <f t="shared" si="133"/>
        <v/>
      </c>
      <c r="Q689" t="str">
        <f t="shared" si="134"/>
        <v/>
      </c>
      <c r="R689" t="str">
        <f t="shared" si="135"/>
        <v/>
      </c>
      <c r="S689" t="str">
        <f t="shared" si="136"/>
        <v/>
      </c>
      <c r="T689" t="str">
        <f t="shared" si="137"/>
        <v/>
      </c>
      <c r="U689" t="str">
        <f t="shared" si="138"/>
        <v/>
      </c>
      <c r="V689" t="str">
        <f t="shared" si="139"/>
        <v/>
      </c>
      <c r="W689" t="str">
        <f t="shared" si="140"/>
        <v/>
      </c>
      <c r="X689" t="str">
        <f t="shared" si="141"/>
        <v/>
      </c>
    </row>
    <row r="690" spans="1:24" x14ac:dyDescent="0.35">
      <c r="A690">
        <v>2020</v>
      </c>
      <c r="B690" s="14">
        <v>44013</v>
      </c>
      <c r="C690">
        <v>11.3</v>
      </c>
      <c r="D690">
        <v>0.13</v>
      </c>
      <c r="E690">
        <v>13.537600000000005</v>
      </c>
      <c r="F690" s="14">
        <v>44044</v>
      </c>
      <c r="G690">
        <v>9.6300000000000008</v>
      </c>
      <c r="H690">
        <v>0</v>
      </c>
      <c r="I690">
        <v>-4.1716899999999999</v>
      </c>
      <c r="J690" s="14">
        <v>44075</v>
      </c>
      <c r="K690">
        <v>4.1500000000000004</v>
      </c>
      <c r="L690">
        <v>0</v>
      </c>
      <c r="M690">
        <v>-6.8664499999999995</v>
      </c>
      <c r="O690">
        <f t="shared" si="142"/>
        <v>2020</v>
      </c>
      <c r="P690">
        <f t="shared" si="133"/>
        <v>42.51600000000002</v>
      </c>
      <c r="Q690">
        <f t="shared" si="134"/>
        <v>46.348100000000017</v>
      </c>
      <c r="R690">
        <f t="shared" si="135"/>
        <v>-49.315649999999991</v>
      </c>
      <c r="S690">
        <f t="shared" si="136"/>
        <v>75.835489999999993</v>
      </c>
      <c r="T690">
        <f t="shared" si="137"/>
        <v>-24.84111</v>
      </c>
      <c r="U690">
        <f t="shared" si="138"/>
        <v>87.365729999999985</v>
      </c>
      <c r="V690">
        <f t="shared" si="139"/>
        <v>-23.822520000000004</v>
      </c>
      <c r="W690">
        <f t="shared" si="140"/>
        <v>31.65789999999998</v>
      </c>
      <c r="X690">
        <f t="shared" si="141"/>
        <v>138.73593000000002</v>
      </c>
    </row>
    <row r="691" spans="1:24" x14ac:dyDescent="0.35">
      <c r="A691">
        <v>2020</v>
      </c>
      <c r="B691" s="14">
        <v>44014</v>
      </c>
      <c r="C691">
        <v>11.9</v>
      </c>
      <c r="D691">
        <v>0.01</v>
      </c>
      <c r="E691">
        <v>-2.2981999999999987</v>
      </c>
      <c r="F691" s="14">
        <v>44045</v>
      </c>
      <c r="G691">
        <v>8.7799999999999994</v>
      </c>
      <c r="H691">
        <v>0</v>
      </c>
      <c r="I691">
        <v>-5.3931400000000025</v>
      </c>
      <c r="J691" s="14">
        <v>44076</v>
      </c>
      <c r="K691">
        <v>3.94</v>
      </c>
      <c r="L691">
        <v>0</v>
      </c>
      <c r="M691">
        <v>-7.1682199999999998</v>
      </c>
      <c r="O691" t="str">
        <f t="shared" si="142"/>
        <v/>
      </c>
      <c r="P691" t="str">
        <f t="shared" si="133"/>
        <v/>
      </c>
      <c r="Q691" t="str">
        <f t="shared" si="134"/>
        <v/>
      </c>
      <c r="R691" t="str">
        <f t="shared" si="135"/>
        <v/>
      </c>
      <c r="S691" t="str">
        <f t="shared" si="136"/>
        <v/>
      </c>
      <c r="T691" t="str">
        <f t="shared" si="137"/>
        <v/>
      </c>
      <c r="U691" t="str">
        <f t="shared" si="138"/>
        <v/>
      </c>
      <c r="V691" t="str">
        <f t="shared" si="139"/>
        <v/>
      </c>
      <c r="W691" t="str">
        <f t="shared" si="140"/>
        <v/>
      </c>
      <c r="X691" t="str">
        <f t="shared" si="141"/>
        <v/>
      </c>
    </row>
    <row r="692" spans="1:24" x14ac:dyDescent="0.35">
      <c r="A692">
        <v>2020</v>
      </c>
      <c r="B692" s="14">
        <v>44015</v>
      </c>
      <c r="C692">
        <v>14</v>
      </c>
      <c r="D692">
        <v>0.02</v>
      </c>
      <c r="E692">
        <v>2.1110000000000029</v>
      </c>
      <c r="F692" s="14">
        <v>44046</v>
      </c>
      <c r="G692">
        <v>8.2799999999999994</v>
      </c>
      <c r="H692">
        <v>7.0000000000000007E-2</v>
      </c>
      <c r="I692">
        <v>3.6288599999999995</v>
      </c>
      <c r="J692" s="14">
        <v>44077</v>
      </c>
      <c r="K692">
        <v>4.46</v>
      </c>
      <c r="L692">
        <v>0.23</v>
      </c>
      <c r="M692">
        <v>25.58352</v>
      </c>
      <c r="O692" t="str">
        <f t="shared" si="142"/>
        <v/>
      </c>
      <c r="P692" t="str">
        <f t="shared" si="133"/>
        <v/>
      </c>
      <c r="Q692" t="str">
        <f t="shared" si="134"/>
        <v/>
      </c>
      <c r="R692" t="str">
        <f t="shared" si="135"/>
        <v/>
      </c>
      <c r="S692" t="str">
        <f t="shared" si="136"/>
        <v/>
      </c>
      <c r="T692" t="str">
        <f t="shared" si="137"/>
        <v/>
      </c>
      <c r="U692" t="str">
        <f t="shared" si="138"/>
        <v/>
      </c>
      <c r="V692" t="str">
        <f t="shared" si="139"/>
        <v/>
      </c>
      <c r="W692" t="str">
        <f t="shared" si="140"/>
        <v/>
      </c>
      <c r="X692" t="str">
        <f t="shared" si="141"/>
        <v/>
      </c>
    </row>
    <row r="693" spans="1:24" x14ac:dyDescent="0.35">
      <c r="A693">
        <v>2020</v>
      </c>
      <c r="B693" s="14">
        <v>44016</v>
      </c>
      <c r="C693">
        <v>10.9</v>
      </c>
      <c r="D693">
        <v>0</v>
      </c>
      <c r="E693">
        <v>-5.1266999999999978</v>
      </c>
      <c r="F693" s="14">
        <v>44047</v>
      </c>
      <c r="G693">
        <v>7.68</v>
      </c>
      <c r="H693">
        <v>0</v>
      </c>
      <c r="I693">
        <v>-6.9738400000000009</v>
      </c>
      <c r="J693" s="14">
        <v>44078</v>
      </c>
      <c r="K693">
        <v>6.03</v>
      </c>
      <c r="L693">
        <v>0.01</v>
      </c>
      <c r="M693">
        <v>-2.77339</v>
      </c>
      <c r="O693" t="str">
        <f t="shared" si="142"/>
        <v/>
      </c>
      <c r="P693" t="str">
        <f t="shared" si="133"/>
        <v/>
      </c>
      <c r="Q693" t="str">
        <f t="shared" si="134"/>
        <v/>
      </c>
      <c r="R693" t="str">
        <f t="shared" si="135"/>
        <v/>
      </c>
      <c r="S693" t="str">
        <f t="shared" si="136"/>
        <v/>
      </c>
      <c r="T693" t="str">
        <f t="shared" si="137"/>
        <v/>
      </c>
      <c r="U693" t="str">
        <f t="shared" si="138"/>
        <v/>
      </c>
      <c r="V693" t="str">
        <f t="shared" si="139"/>
        <v/>
      </c>
      <c r="W693" t="str">
        <f t="shared" si="140"/>
        <v/>
      </c>
      <c r="X693" t="str">
        <f t="shared" si="141"/>
        <v/>
      </c>
    </row>
    <row r="694" spans="1:24" x14ac:dyDescent="0.35">
      <c r="A694">
        <v>2020</v>
      </c>
      <c r="B694" s="14">
        <v>44017</v>
      </c>
      <c r="C694">
        <v>12.5</v>
      </c>
      <c r="D694">
        <v>0.15</v>
      </c>
      <c r="E694">
        <v>18.045000000000002</v>
      </c>
      <c r="F694" s="14">
        <v>44048</v>
      </c>
      <c r="G694">
        <v>8.2200000000000006</v>
      </c>
      <c r="H694">
        <v>1.03</v>
      </c>
      <c r="I694">
        <v>137.12664000000001</v>
      </c>
      <c r="J694" s="14">
        <v>44079</v>
      </c>
      <c r="K694">
        <v>4.7699999999999996</v>
      </c>
      <c r="L694">
        <v>0</v>
      </c>
      <c r="M694">
        <v>-5.9755100000000008</v>
      </c>
      <c r="O694" t="str">
        <f t="shared" si="142"/>
        <v/>
      </c>
      <c r="P694" t="str">
        <f t="shared" si="133"/>
        <v/>
      </c>
      <c r="Q694" t="str">
        <f t="shared" si="134"/>
        <v/>
      </c>
      <c r="R694" t="str">
        <f t="shared" si="135"/>
        <v/>
      </c>
      <c r="S694" t="str">
        <f t="shared" si="136"/>
        <v/>
      </c>
      <c r="T694" t="str">
        <f t="shared" si="137"/>
        <v/>
      </c>
      <c r="U694" t="str">
        <f t="shared" si="138"/>
        <v/>
      </c>
      <c r="V694" t="str">
        <f t="shared" si="139"/>
        <v/>
      </c>
      <c r="W694" t="str">
        <f t="shared" si="140"/>
        <v/>
      </c>
      <c r="X694" t="str">
        <f t="shared" si="141"/>
        <v/>
      </c>
    </row>
    <row r="695" spans="1:24" x14ac:dyDescent="0.35">
      <c r="A695">
        <v>2020</v>
      </c>
      <c r="B695" s="14">
        <v>44018</v>
      </c>
      <c r="C695">
        <v>19.899999999999999</v>
      </c>
      <c r="D695">
        <v>0.05</v>
      </c>
      <c r="E695">
        <v>14.7638</v>
      </c>
      <c r="F695" s="14">
        <v>44049</v>
      </c>
      <c r="G695">
        <v>7.44</v>
      </c>
      <c r="H695">
        <v>0</v>
      </c>
      <c r="I695">
        <v>-7.3187200000000008</v>
      </c>
      <c r="J695" s="14">
        <v>44080</v>
      </c>
      <c r="K695">
        <v>4.28</v>
      </c>
      <c r="L695">
        <v>0</v>
      </c>
      <c r="M695">
        <v>-6.6796399999999991</v>
      </c>
      <c r="O695" t="str">
        <f t="shared" si="142"/>
        <v/>
      </c>
      <c r="P695" t="str">
        <f t="shared" si="133"/>
        <v/>
      </c>
      <c r="Q695" t="str">
        <f t="shared" si="134"/>
        <v/>
      </c>
      <c r="R695" t="str">
        <f t="shared" si="135"/>
        <v/>
      </c>
      <c r="S695" t="str">
        <f t="shared" si="136"/>
        <v/>
      </c>
      <c r="T695" t="str">
        <f t="shared" si="137"/>
        <v/>
      </c>
      <c r="U695" t="str">
        <f t="shared" si="138"/>
        <v/>
      </c>
      <c r="V695" t="str">
        <f t="shared" si="139"/>
        <v/>
      </c>
      <c r="W695" t="str">
        <f t="shared" si="140"/>
        <v/>
      </c>
      <c r="X695" t="str">
        <f t="shared" si="141"/>
        <v/>
      </c>
    </row>
    <row r="696" spans="1:24" x14ac:dyDescent="0.35">
      <c r="A696">
        <v>2020</v>
      </c>
      <c r="B696" s="14">
        <v>44019</v>
      </c>
      <c r="C696">
        <v>15.5</v>
      </c>
      <c r="D696">
        <v>0</v>
      </c>
      <c r="E696">
        <v>1.4835000000000029</v>
      </c>
      <c r="F696" s="14">
        <v>44050</v>
      </c>
      <c r="G696">
        <v>7.02</v>
      </c>
      <c r="H696">
        <v>0</v>
      </c>
      <c r="I696">
        <v>-7.9222600000000014</v>
      </c>
      <c r="J696" s="14">
        <v>44081</v>
      </c>
      <c r="K696">
        <v>4.17</v>
      </c>
      <c r="L696">
        <v>0</v>
      </c>
      <c r="M696">
        <v>-6.8377099999999995</v>
      </c>
      <c r="O696" t="str">
        <f t="shared" si="142"/>
        <v/>
      </c>
      <c r="P696" t="str">
        <f t="shared" si="133"/>
        <v/>
      </c>
      <c r="Q696" t="str">
        <f t="shared" si="134"/>
        <v/>
      </c>
      <c r="R696" t="str">
        <f t="shared" si="135"/>
        <v/>
      </c>
      <c r="S696" t="str">
        <f t="shared" si="136"/>
        <v/>
      </c>
      <c r="T696" t="str">
        <f t="shared" si="137"/>
        <v/>
      </c>
      <c r="U696" t="str">
        <f t="shared" si="138"/>
        <v/>
      </c>
      <c r="V696" t="str">
        <f t="shared" si="139"/>
        <v/>
      </c>
      <c r="W696" t="str">
        <f t="shared" si="140"/>
        <v/>
      </c>
      <c r="X696" t="str">
        <f t="shared" si="141"/>
        <v/>
      </c>
    </row>
    <row r="697" spans="1:24" x14ac:dyDescent="0.35">
      <c r="A697">
        <v>2020</v>
      </c>
      <c r="B697" s="14">
        <v>44020</v>
      </c>
      <c r="C697">
        <v>12.6</v>
      </c>
      <c r="D697">
        <v>0.01</v>
      </c>
      <c r="E697">
        <v>-1.292299999999998</v>
      </c>
      <c r="F697" s="14">
        <v>44051</v>
      </c>
      <c r="G697">
        <v>6.39</v>
      </c>
      <c r="H697">
        <v>0</v>
      </c>
      <c r="I697">
        <v>-8.8275700000000015</v>
      </c>
      <c r="J697" s="14">
        <v>44082</v>
      </c>
      <c r="K697">
        <v>3.85</v>
      </c>
      <c r="L697">
        <v>0</v>
      </c>
      <c r="M697">
        <v>-7.2975499999999993</v>
      </c>
      <c r="O697" t="str">
        <f t="shared" si="142"/>
        <v/>
      </c>
      <c r="P697" t="str">
        <f t="shared" si="133"/>
        <v/>
      </c>
      <c r="Q697" t="str">
        <f t="shared" si="134"/>
        <v/>
      </c>
      <c r="R697" t="str">
        <f t="shared" si="135"/>
        <v/>
      </c>
      <c r="S697" t="str">
        <f t="shared" si="136"/>
        <v/>
      </c>
      <c r="T697" t="str">
        <f t="shared" si="137"/>
        <v/>
      </c>
      <c r="U697" t="str">
        <f t="shared" si="138"/>
        <v/>
      </c>
      <c r="V697" t="str">
        <f t="shared" si="139"/>
        <v/>
      </c>
      <c r="W697" t="str">
        <f t="shared" si="140"/>
        <v/>
      </c>
      <c r="X697" t="str">
        <f t="shared" si="141"/>
        <v/>
      </c>
    </row>
    <row r="698" spans="1:24" x14ac:dyDescent="0.35">
      <c r="A698">
        <v>2020</v>
      </c>
      <c r="B698" s="14">
        <v>44021</v>
      </c>
      <c r="C698">
        <v>12</v>
      </c>
      <c r="D698">
        <v>0.12</v>
      </c>
      <c r="E698">
        <v>13.152000000000001</v>
      </c>
      <c r="F698" s="14">
        <v>44052</v>
      </c>
      <c r="G698">
        <v>6</v>
      </c>
      <c r="H698">
        <v>0</v>
      </c>
      <c r="I698">
        <v>-9.3880000000000017</v>
      </c>
      <c r="J698" s="14">
        <v>44083</v>
      </c>
      <c r="K698">
        <v>3.57</v>
      </c>
      <c r="L698">
        <v>0</v>
      </c>
      <c r="M698">
        <v>-7.69991</v>
      </c>
      <c r="O698" t="str">
        <f t="shared" si="142"/>
        <v/>
      </c>
      <c r="P698" t="str">
        <f t="shared" si="133"/>
        <v/>
      </c>
      <c r="Q698" t="str">
        <f t="shared" si="134"/>
        <v/>
      </c>
      <c r="R698" t="str">
        <f t="shared" si="135"/>
        <v/>
      </c>
      <c r="S698" t="str">
        <f t="shared" si="136"/>
        <v/>
      </c>
      <c r="T698" t="str">
        <f t="shared" si="137"/>
        <v/>
      </c>
      <c r="U698" t="str">
        <f t="shared" si="138"/>
        <v/>
      </c>
      <c r="V698" t="str">
        <f t="shared" si="139"/>
        <v/>
      </c>
      <c r="W698" t="str">
        <f t="shared" si="140"/>
        <v/>
      </c>
      <c r="X698" t="str">
        <f t="shared" si="141"/>
        <v/>
      </c>
    </row>
    <row r="699" spans="1:24" x14ac:dyDescent="0.35">
      <c r="A699">
        <v>2020</v>
      </c>
      <c r="B699" s="14">
        <v>44022</v>
      </c>
      <c r="C699">
        <v>11</v>
      </c>
      <c r="D699">
        <v>0</v>
      </c>
      <c r="E699">
        <v>-4.9829999999999988</v>
      </c>
      <c r="F699" s="14">
        <v>44053</v>
      </c>
      <c r="G699">
        <v>6.53</v>
      </c>
      <c r="H699">
        <v>0</v>
      </c>
      <c r="I699">
        <v>-8.6263900000000007</v>
      </c>
      <c r="J699" s="14">
        <v>44084</v>
      </c>
      <c r="K699">
        <v>3.66</v>
      </c>
      <c r="L699">
        <v>0</v>
      </c>
      <c r="M699">
        <v>-7.5705799999999996</v>
      </c>
      <c r="O699" t="str">
        <f t="shared" si="142"/>
        <v/>
      </c>
      <c r="P699" t="str">
        <f t="shared" si="133"/>
        <v/>
      </c>
      <c r="Q699" t="str">
        <f t="shared" si="134"/>
        <v/>
      </c>
      <c r="R699" t="str">
        <f t="shared" si="135"/>
        <v/>
      </c>
      <c r="S699" t="str">
        <f t="shared" si="136"/>
        <v/>
      </c>
      <c r="T699" t="str">
        <f t="shared" si="137"/>
        <v/>
      </c>
      <c r="U699" t="str">
        <f t="shared" si="138"/>
        <v/>
      </c>
      <c r="V699" t="str">
        <f t="shared" si="139"/>
        <v/>
      </c>
      <c r="W699" t="str">
        <f t="shared" si="140"/>
        <v/>
      </c>
      <c r="X699" t="str">
        <f t="shared" si="141"/>
        <v/>
      </c>
    </row>
    <row r="700" spans="1:24" x14ac:dyDescent="0.35">
      <c r="A700">
        <v>2020</v>
      </c>
      <c r="B700" s="14">
        <v>44023</v>
      </c>
      <c r="C700">
        <v>11.2</v>
      </c>
      <c r="D700">
        <v>0.41</v>
      </c>
      <c r="E700">
        <v>52.355899999999998</v>
      </c>
      <c r="F700" s="14">
        <v>44054</v>
      </c>
      <c r="G700">
        <v>7.19</v>
      </c>
      <c r="H700">
        <v>0</v>
      </c>
      <c r="I700">
        <v>-7.6779700000000002</v>
      </c>
      <c r="J700" s="14">
        <v>44085</v>
      </c>
      <c r="K700">
        <v>3.4</v>
      </c>
      <c r="L700">
        <v>0</v>
      </c>
      <c r="M700">
        <v>-7.9442000000000004</v>
      </c>
      <c r="O700" t="str">
        <f t="shared" si="142"/>
        <v/>
      </c>
      <c r="P700" t="str">
        <f t="shared" si="133"/>
        <v/>
      </c>
      <c r="Q700" t="str">
        <f t="shared" si="134"/>
        <v/>
      </c>
      <c r="R700" t="str">
        <f t="shared" si="135"/>
        <v/>
      </c>
      <c r="S700" t="str">
        <f t="shared" si="136"/>
        <v/>
      </c>
      <c r="T700" t="str">
        <f t="shared" si="137"/>
        <v/>
      </c>
      <c r="U700" t="str">
        <f t="shared" si="138"/>
        <v/>
      </c>
      <c r="V700" t="str">
        <f t="shared" si="139"/>
        <v/>
      </c>
      <c r="W700" t="str">
        <f t="shared" si="140"/>
        <v/>
      </c>
      <c r="X700" t="str">
        <f t="shared" si="141"/>
        <v/>
      </c>
    </row>
    <row r="701" spans="1:24" x14ac:dyDescent="0.35">
      <c r="A701">
        <v>2020</v>
      </c>
      <c r="B701" s="14">
        <v>44024</v>
      </c>
      <c r="C701">
        <v>11.3</v>
      </c>
      <c r="D701">
        <v>0.02</v>
      </c>
      <c r="E701">
        <v>-1.7688999999999964</v>
      </c>
      <c r="F701" s="14">
        <v>44055</v>
      </c>
      <c r="G701">
        <v>6.64</v>
      </c>
      <c r="H701">
        <v>0.01</v>
      </c>
      <c r="I701">
        <v>-7.0768200000000023</v>
      </c>
      <c r="J701" s="14">
        <v>44086</v>
      </c>
      <c r="K701">
        <v>3.27</v>
      </c>
      <c r="L701">
        <v>0</v>
      </c>
      <c r="M701">
        <v>-8.1310099999999998</v>
      </c>
      <c r="O701" t="str">
        <f t="shared" si="142"/>
        <v/>
      </c>
      <c r="P701" t="str">
        <f t="shared" si="133"/>
        <v/>
      </c>
      <c r="Q701" t="str">
        <f t="shared" si="134"/>
        <v/>
      </c>
      <c r="R701" t="str">
        <f t="shared" si="135"/>
        <v/>
      </c>
      <c r="S701" t="str">
        <f t="shared" si="136"/>
        <v/>
      </c>
      <c r="T701" t="str">
        <f t="shared" si="137"/>
        <v/>
      </c>
      <c r="U701" t="str">
        <f t="shared" si="138"/>
        <v/>
      </c>
      <c r="V701" t="str">
        <f t="shared" si="139"/>
        <v/>
      </c>
      <c r="W701" t="str">
        <f t="shared" si="140"/>
        <v/>
      </c>
      <c r="X701" t="str">
        <f t="shared" si="141"/>
        <v/>
      </c>
    </row>
    <row r="702" spans="1:24" x14ac:dyDescent="0.35">
      <c r="A702">
        <v>2020</v>
      </c>
      <c r="B702" s="14">
        <v>44025</v>
      </c>
      <c r="C702">
        <v>10.9</v>
      </c>
      <c r="D702">
        <v>0</v>
      </c>
      <c r="E702">
        <v>-5.1266999999999978</v>
      </c>
      <c r="F702" s="14">
        <v>44056</v>
      </c>
      <c r="G702">
        <v>7.95</v>
      </c>
      <c r="H702">
        <v>0</v>
      </c>
      <c r="I702">
        <v>-6.5858500000000006</v>
      </c>
      <c r="J702" s="14">
        <v>44087</v>
      </c>
      <c r="K702">
        <v>3.38</v>
      </c>
      <c r="L702">
        <v>0</v>
      </c>
      <c r="M702">
        <v>-7.9729400000000004</v>
      </c>
      <c r="O702" t="str">
        <f t="shared" si="142"/>
        <v/>
      </c>
      <c r="P702" t="str">
        <f t="shared" si="133"/>
        <v/>
      </c>
      <c r="Q702" t="str">
        <f t="shared" si="134"/>
        <v/>
      </c>
      <c r="R702" t="str">
        <f t="shared" si="135"/>
        <v/>
      </c>
      <c r="S702" t="str">
        <f t="shared" si="136"/>
        <v/>
      </c>
      <c r="T702" t="str">
        <f t="shared" si="137"/>
        <v/>
      </c>
      <c r="U702" t="str">
        <f t="shared" si="138"/>
        <v/>
      </c>
      <c r="V702" t="str">
        <f t="shared" si="139"/>
        <v/>
      </c>
      <c r="W702" t="str">
        <f t="shared" si="140"/>
        <v/>
      </c>
      <c r="X702" t="str">
        <f t="shared" si="141"/>
        <v/>
      </c>
    </row>
    <row r="703" spans="1:24" x14ac:dyDescent="0.35">
      <c r="A703">
        <v>2020</v>
      </c>
      <c r="B703" s="14">
        <v>44026</v>
      </c>
      <c r="C703">
        <v>10.3</v>
      </c>
      <c r="D703">
        <v>0</v>
      </c>
      <c r="E703">
        <v>-5.9888999999999974</v>
      </c>
      <c r="F703" s="14">
        <v>44057</v>
      </c>
      <c r="G703">
        <v>6.78</v>
      </c>
      <c r="H703">
        <v>0</v>
      </c>
      <c r="I703">
        <v>-8.2671400000000013</v>
      </c>
      <c r="J703" s="14">
        <v>44088</v>
      </c>
      <c r="K703">
        <v>3.37</v>
      </c>
      <c r="L703">
        <v>0</v>
      </c>
      <c r="M703">
        <v>-7.9873099999999999</v>
      </c>
      <c r="O703" t="str">
        <f t="shared" si="142"/>
        <v/>
      </c>
      <c r="P703" t="str">
        <f t="shared" si="133"/>
        <v/>
      </c>
      <c r="Q703" t="str">
        <f t="shared" si="134"/>
        <v/>
      </c>
      <c r="R703" t="str">
        <f t="shared" si="135"/>
        <v/>
      </c>
      <c r="S703" t="str">
        <f t="shared" si="136"/>
        <v/>
      </c>
      <c r="T703" t="str">
        <f t="shared" si="137"/>
        <v/>
      </c>
      <c r="U703" t="str">
        <f t="shared" si="138"/>
        <v/>
      </c>
      <c r="V703" t="str">
        <f t="shared" si="139"/>
        <v/>
      </c>
      <c r="W703" t="str">
        <f t="shared" si="140"/>
        <v/>
      </c>
      <c r="X703" t="str">
        <f t="shared" si="141"/>
        <v/>
      </c>
    </row>
    <row r="704" spans="1:24" x14ac:dyDescent="0.35">
      <c r="A704">
        <v>2020</v>
      </c>
      <c r="B704" s="14">
        <v>44027</v>
      </c>
      <c r="C704">
        <v>9.85</v>
      </c>
      <c r="D704">
        <v>0</v>
      </c>
      <c r="E704">
        <v>-6.6355499999999985</v>
      </c>
      <c r="F704" s="14">
        <v>44058</v>
      </c>
      <c r="G704">
        <v>5.98</v>
      </c>
      <c r="H704">
        <v>0</v>
      </c>
      <c r="I704">
        <v>-9.4167400000000008</v>
      </c>
      <c r="J704" s="14">
        <v>44089</v>
      </c>
      <c r="K704">
        <v>2.99</v>
      </c>
      <c r="L704">
        <v>0</v>
      </c>
      <c r="M704">
        <v>-8.5333699999999997</v>
      </c>
      <c r="O704" t="str">
        <f t="shared" si="142"/>
        <v/>
      </c>
      <c r="P704" t="str">
        <f t="shared" si="133"/>
        <v/>
      </c>
      <c r="Q704" t="str">
        <f t="shared" si="134"/>
        <v/>
      </c>
      <c r="R704" t="str">
        <f t="shared" si="135"/>
        <v/>
      </c>
      <c r="S704" t="str">
        <f t="shared" si="136"/>
        <v/>
      </c>
      <c r="T704" t="str">
        <f t="shared" si="137"/>
        <v/>
      </c>
      <c r="U704" t="str">
        <f t="shared" si="138"/>
        <v/>
      </c>
      <c r="V704" t="str">
        <f t="shared" si="139"/>
        <v/>
      </c>
      <c r="W704" t="str">
        <f t="shared" si="140"/>
        <v/>
      </c>
      <c r="X704" t="str">
        <f t="shared" si="141"/>
        <v/>
      </c>
    </row>
    <row r="705" spans="1:24" x14ac:dyDescent="0.35">
      <c r="A705">
        <v>2020</v>
      </c>
      <c r="B705" s="14">
        <v>44028</v>
      </c>
      <c r="C705">
        <v>9.07</v>
      </c>
      <c r="D705">
        <v>0</v>
      </c>
      <c r="E705">
        <v>-7.7564099999999989</v>
      </c>
      <c r="F705" s="14">
        <v>44059</v>
      </c>
      <c r="G705">
        <v>5.44</v>
      </c>
      <c r="H705">
        <v>0</v>
      </c>
      <c r="I705">
        <v>-10.192720000000001</v>
      </c>
      <c r="J705" s="14">
        <v>44090</v>
      </c>
      <c r="K705">
        <v>3.2</v>
      </c>
      <c r="L705">
        <v>0</v>
      </c>
      <c r="M705">
        <v>-8.2316000000000003</v>
      </c>
      <c r="O705" t="str">
        <f t="shared" si="142"/>
        <v/>
      </c>
      <c r="P705" t="str">
        <f t="shared" si="133"/>
        <v/>
      </c>
      <c r="Q705" t="str">
        <f t="shared" si="134"/>
        <v/>
      </c>
      <c r="R705" t="str">
        <f t="shared" si="135"/>
        <v/>
      </c>
      <c r="S705" t="str">
        <f t="shared" si="136"/>
        <v/>
      </c>
      <c r="T705" t="str">
        <f t="shared" si="137"/>
        <v/>
      </c>
      <c r="U705" t="str">
        <f t="shared" si="138"/>
        <v/>
      </c>
      <c r="V705" t="str">
        <f t="shared" si="139"/>
        <v/>
      </c>
      <c r="W705" t="str">
        <f t="shared" si="140"/>
        <v/>
      </c>
      <c r="X705" t="str">
        <f t="shared" si="141"/>
        <v/>
      </c>
    </row>
    <row r="706" spans="1:24" x14ac:dyDescent="0.35">
      <c r="A706">
        <v>2020</v>
      </c>
      <c r="B706" s="14">
        <v>44029</v>
      </c>
      <c r="C706">
        <v>8.82</v>
      </c>
      <c r="D706">
        <v>0</v>
      </c>
      <c r="E706">
        <v>-8.1156599999999983</v>
      </c>
      <c r="F706" s="14">
        <v>44060</v>
      </c>
      <c r="G706">
        <v>5.37</v>
      </c>
      <c r="H706">
        <v>0</v>
      </c>
      <c r="I706">
        <v>-10.293310000000002</v>
      </c>
      <c r="J706" s="14">
        <v>44091</v>
      </c>
      <c r="K706">
        <v>3.23</v>
      </c>
      <c r="L706">
        <v>0</v>
      </c>
      <c r="M706">
        <v>-8.1884899999999998</v>
      </c>
      <c r="O706" t="str">
        <f t="shared" si="142"/>
        <v/>
      </c>
      <c r="P706" t="str">
        <f t="shared" si="133"/>
        <v/>
      </c>
      <c r="Q706" t="str">
        <f t="shared" si="134"/>
        <v/>
      </c>
      <c r="R706" t="str">
        <f t="shared" si="135"/>
        <v/>
      </c>
      <c r="S706" t="str">
        <f t="shared" si="136"/>
        <v/>
      </c>
      <c r="T706" t="str">
        <f t="shared" si="137"/>
        <v/>
      </c>
      <c r="U706" t="str">
        <f t="shared" si="138"/>
        <v/>
      </c>
      <c r="V706" t="str">
        <f t="shared" si="139"/>
        <v/>
      </c>
      <c r="W706" t="str">
        <f t="shared" si="140"/>
        <v/>
      </c>
      <c r="X706" t="str">
        <f t="shared" si="141"/>
        <v/>
      </c>
    </row>
    <row r="707" spans="1:24" x14ac:dyDescent="0.35">
      <c r="A707">
        <v>2020</v>
      </c>
      <c r="B707" s="14">
        <v>44030</v>
      </c>
      <c r="C707">
        <v>8.84</v>
      </c>
      <c r="D707">
        <v>0.03</v>
      </c>
      <c r="E707">
        <v>-3.9124199999999991</v>
      </c>
      <c r="F707" s="14">
        <v>44061</v>
      </c>
      <c r="G707">
        <v>5.88</v>
      </c>
      <c r="H707">
        <v>0.27</v>
      </c>
      <c r="I707">
        <v>28.010060000000003</v>
      </c>
      <c r="J707" s="14">
        <v>44092</v>
      </c>
      <c r="K707">
        <v>3.32</v>
      </c>
      <c r="L707">
        <v>0.02</v>
      </c>
      <c r="M707">
        <v>-5.2761600000000008</v>
      </c>
      <c r="O707" t="str">
        <f t="shared" si="142"/>
        <v/>
      </c>
      <c r="P707" t="str">
        <f t="shared" si="133"/>
        <v/>
      </c>
      <c r="Q707" t="str">
        <f t="shared" si="134"/>
        <v/>
      </c>
      <c r="R707" t="str">
        <f t="shared" si="135"/>
        <v/>
      </c>
      <c r="S707" t="str">
        <f t="shared" si="136"/>
        <v/>
      </c>
      <c r="T707" t="str">
        <f t="shared" si="137"/>
        <v/>
      </c>
      <c r="U707" t="str">
        <f t="shared" si="138"/>
        <v/>
      </c>
      <c r="V707" t="str">
        <f t="shared" si="139"/>
        <v/>
      </c>
      <c r="W707" t="str">
        <f t="shared" si="140"/>
        <v/>
      </c>
      <c r="X707" t="str">
        <f t="shared" si="141"/>
        <v/>
      </c>
    </row>
    <row r="708" spans="1:24" x14ac:dyDescent="0.35">
      <c r="A708">
        <v>2020</v>
      </c>
      <c r="B708" s="14">
        <v>44031</v>
      </c>
      <c r="C708">
        <v>9.5299999999999994</v>
      </c>
      <c r="D708">
        <v>0</v>
      </c>
      <c r="E708">
        <v>-7.0953900000000001</v>
      </c>
      <c r="F708" s="14">
        <v>44062</v>
      </c>
      <c r="G708">
        <v>5.78</v>
      </c>
      <c r="H708">
        <v>0.18</v>
      </c>
      <c r="I708">
        <v>15.342859999999996</v>
      </c>
      <c r="J708" s="14">
        <v>44093</v>
      </c>
      <c r="K708">
        <v>3.37</v>
      </c>
      <c r="L708">
        <v>0</v>
      </c>
      <c r="M708">
        <v>-7.9873099999999999</v>
      </c>
      <c r="O708" t="str">
        <f t="shared" si="142"/>
        <v/>
      </c>
      <c r="P708" t="str">
        <f t="shared" si="133"/>
        <v/>
      </c>
      <c r="Q708" t="str">
        <f t="shared" si="134"/>
        <v/>
      </c>
      <c r="R708" t="str">
        <f t="shared" si="135"/>
        <v/>
      </c>
      <c r="S708" t="str">
        <f t="shared" si="136"/>
        <v/>
      </c>
      <c r="T708" t="str">
        <f t="shared" si="137"/>
        <v/>
      </c>
      <c r="U708" t="str">
        <f t="shared" si="138"/>
        <v/>
      </c>
      <c r="V708" t="str">
        <f t="shared" si="139"/>
        <v/>
      </c>
      <c r="W708" t="str">
        <f t="shared" si="140"/>
        <v/>
      </c>
      <c r="X708" t="str">
        <f t="shared" si="141"/>
        <v/>
      </c>
    </row>
    <row r="709" spans="1:24" x14ac:dyDescent="0.35">
      <c r="A709">
        <v>2020</v>
      </c>
      <c r="B709" s="14">
        <v>44032</v>
      </c>
      <c r="C709">
        <v>8.94</v>
      </c>
      <c r="D709">
        <v>0</v>
      </c>
      <c r="E709">
        <v>-7.9432200000000002</v>
      </c>
      <c r="F709" s="14">
        <v>44063</v>
      </c>
      <c r="G709">
        <v>5.17</v>
      </c>
      <c r="H709">
        <v>0</v>
      </c>
      <c r="I709">
        <v>-10.580710000000002</v>
      </c>
      <c r="J709" s="14">
        <v>44094</v>
      </c>
      <c r="K709">
        <v>3.04</v>
      </c>
      <c r="L709">
        <v>0</v>
      </c>
      <c r="M709">
        <v>-8.4615200000000002</v>
      </c>
      <c r="O709" t="str">
        <f t="shared" si="142"/>
        <v/>
      </c>
      <c r="P709" t="str">
        <f t="shared" si="133"/>
        <v/>
      </c>
      <c r="Q709" t="str">
        <f t="shared" si="134"/>
        <v/>
      </c>
      <c r="R709" t="str">
        <f t="shared" si="135"/>
        <v/>
      </c>
      <c r="S709" t="str">
        <f t="shared" si="136"/>
        <v/>
      </c>
      <c r="T709" t="str">
        <f t="shared" si="137"/>
        <v/>
      </c>
      <c r="U709" t="str">
        <f t="shared" si="138"/>
        <v/>
      </c>
      <c r="V709" t="str">
        <f t="shared" si="139"/>
        <v/>
      </c>
      <c r="W709" t="str">
        <f t="shared" si="140"/>
        <v/>
      </c>
      <c r="X709" t="str">
        <f t="shared" si="141"/>
        <v/>
      </c>
    </row>
    <row r="710" spans="1:24" x14ac:dyDescent="0.35">
      <c r="A710">
        <v>2020</v>
      </c>
      <c r="B710" s="14">
        <v>44033</v>
      </c>
      <c r="C710">
        <v>9</v>
      </c>
      <c r="D710">
        <v>0</v>
      </c>
      <c r="E710">
        <v>-7.8569999999999993</v>
      </c>
      <c r="F710" s="14">
        <v>44064</v>
      </c>
      <c r="G710">
        <v>4.8499999999999996</v>
      </c>
      <c r="H710">
        <v>0.01</v>
      </c>
      <c r="I710">
        <v>-9.6490500000000008</v>
      </c>
      <c r="J710" s="14">
        <v>44095</v>
      </c>
      <c r="K710">
        <v>2.94</v>
      </c>
      <c r="L710">
        <v>0</v>
      </c>
      <c r="M710">
        <v>-8.6052199999999992</v>
      </c>
      <c r="O710" t="str">
        <f t="shared" si="142"/>
        <v/>
      </c>
      <c r="P710" t="str">
        <f t="shared" ref="P710:P773" si="143">IF(AND($O710&lt;&gt;"",$E710&lt;&gt;""),SUM(E710:E716),"")</f>
        <v/>
      </c>
      <c r="Q710" t="str">
        <f t="shared" ref="Q710:Q773" si="144">IF(AND($O710&lt;&gt;"",$E717&lt;&gt;""),SUM(E717:E723),"")</f>
        <v/>
      </c>
      <c r="R710" t="str">
        <f t="shared" ref="R710:R773" si="145">IF(AND($O710&lt;&gt;"",$E724&lt;&gt;""),SUM(E724:E730),"")</f>
        <v/>
      </c>
      <c r="S710" t="str">
        <f t="shared" ref="S710:S773" si="146">IF(AND($O710&lt;&gt;"",$E731&lt;&gt;""),SUM(E731:E737),"")</f>
        <v/>
      </c>
      <c r="T710" t="str">
        <f t="shared" ref="T710:T773" si="147">IF(AND($O710&lt;&gt;"",$E738&lt;&gt;""),SUM(E738:E740)+SUM(I710:I713),"")</f>
        <v/>
      </c>
      <c r="U710" t="str">
        <f t="shared" ref="U710:U773" si="148">IF(AND($O710&lt;&gt;"",$I714&lt;&gt;""),SUM(I714:I720),"")</f>
        <v/>
      </c>
      <c r="V710" t="str">
        <f t="shared" ref="V710:V773" si="149">IF(AND($O710&lt;&gt;"",$I721&lt;&gt;""),SUM(I721:I727),"")</f>
        <v/>
      </c>
      <c r="W710" t="str">
        <f t="shared" ref="W710:W773" si="150">IF(AND($O710&lt;&gt;"",$I728&lt;&gt;""),SUM(I728:I734),"")</f>
        <v/>
      </c>
      <c r="X710" t="str">
        <f t="shared" ref="X710:X773" si="151">IF(AND($O710&lt;&gt;"",$I735&lt;&gt;""),SUM(I735:I740)+M710,"")</f>
        <v/>
      </c>
    </row>
    <row r="711" spans="1:24" x14ac:dyDescent="0.35">
      <c r="A711">
        <v>2020</v>
      </c>
      <c r="B711" s="14">
        <v>44034</v>
      </c>
      <c r="C711">
        <v>8.77</v>
      </c>
      <c r="D711">
        <v>0</v>
      </c>
      <c r="E711">
        <v>-8.1875099999999996</v>
      </c>
      <c r="F711" s="14">
        <v>44065</v>
      </c>
      <c r="G711">
        <v>4.7699999999999996</v>
      </c>
      <c r="H711">
        <v>0.11</v>
      </c>
      <c r="I711">
        <v>4.1509899999999984</v>
      </c>
      <c r="J711" s="14">
        <v>44096</v>
      </c>
      <c r="K711">
        <v>3.05</v>
      </c>
      <c r="L711">
        <v>0</v>
      </c>
      <c r="M711">
        <v>-8.4471500000000006</v>
      </c>
      <c r="O711" t="str">
        <f t="shared" si="142"/>
        <v/>
      </c>
      <c r="P711" t="str">
        <f t="shared" si="143"/>
        <v/>
      </c>
      <c r="Q711" t="str">
        <f t="shared" si="144"/>
        <v/>
      </c>
      <c r="R711" t="str">
        <f t="shared" si="145"/>
        <v/>
      </c>
      <c r="S711" t="str">
        <f t="shared" si="146"/>
        <v/>
      </c>
      <c r="T711" t="str">
        <f t="shared" si="147"/>
        <v/>
      </c>
      <c r="U711" t="str">
        <f t="shared" si="148"/>
        <v/>
      </c>
      <c r="V711" t="str">
        <f t="shared" si="149"/>
        <v/>
      </c>
      <c r="W711" t="str">
        <f t="shared" si="150"/>
        <v/>
      </c>
      <c r="X711" t="str">
        <f t="shared" si="151"/>
        <v/>
      </c>
    </row>
    <row r="712" spans="1:24" x14ac:dyDescent="0.35">
      <c r="A712">
        <v>2020</v>
      </c>
      <c r="B712" s="14">
        <v>44035</v>
      </c>
      <c r="C712">
        <v>9.49</v>
      </c>
      <c r="D712">
        <v>0.08</v>
      </c>
      <c r="E712">
        <v>3.9791300000000014</v>
      </c>
      <c r="F712" s="14">
        <v>44066</v>
      </c>
      <c r="G712">
        <v>4.41</v>
      </c>
      <c r="H712">
        <v>0</v>
      </c>
      <c r="I712">
        <v>-11.672830000000001</v>
      </c>
      <c r="J712" s="14">
        <v>44097</v>
      </c>
      <c r="K712">
        <v>3.61</v>
      </c>
      <c r="L712">
        <v>0</v>
      </c>
      <c r="M712">
        <v>-7.6424300000000001</v>
      </c>
      <c r="O712" t="str">
        <f t="shared" si="142"/>
        <v/>
      </c>
      <c r="P712" t="str">
        <f t="shared" si="143"/>
        <v/>
      </c>
      <c r="Q712" t="str">
        <f t="shared" si="144"/>
        <v/>
      </c>
      <c r="R712" t="str">
        <f t="shared" si="145"/>
        <v/>
      </c>
      <c r="S712" t="str">
        <f t="shared" si="146"/>
        <v/>
      </c>
      <c r="T712" t="str">
        <f t="shared" si="147"/>
        <v/>
      </c>
      <c r="U712" t="str">
        <f t="shared" si="148"/>
        <v/>
      </c>
      <c r="V712" t="str">
        <f t="shared" si="149"/>
        <v/>
      </c>
      <c r="W712" t="str">
        <f t="shared" si="150"/>
        <v/>
      </c>
      <c r="X712" t="str">
        <f t="shared" si="151"/>
        <v/>
      </c>
    </row>
    <row r="713" spans="1:24" x14ac:dyDescent="0.35">
      <c r="A713">
        <v>2020</v>
      </c>
      <c r="B713" s="14">
        <v>44036</v>
      </c>
      <c r="C713">
        <v>9.5</v>
      </c>
      <c r="D713">
        <v>0.01</v>
      </c>
      <c r="E713">
        <v>-5.746999999999999</v>
      </c>
      <c r="F713" s="14">
        <v>44067</v>
      </c>
      <c r="G713">
        <v>4.25</v>
      </c>
      <c r="H713">
        <v>0.18</v>
      </c>
      <c r="I713">
        <v>13.144249999999996</v>
      </c>
      <c r="J713" s="14">
        <v>44098</v>
      </c>
      <c r="K713">
        <v>3.4</v>
      </c>
      <c r="L713">
        <v>0</v>
      </c>
      <c r="M713">
        <v>-7.9442000000000004</v>
      </c>
      <c r="O713" t="str">
        <f t="shared" ref="O713:O776" si="152">IF(A713&lt;&gt;A712,A713,"")</f>
        <v/>
      </c>
      <c r="P713" t="str">
        <f t="shared" si="143"/>
        <v/>
      </c>
      <c r="Q713" t="str">
        <f t="shared" si="144"/>
        <v/>
      </c>
      <c r="R713" t="str">
        <f t="shared" si="145"/>
        <v/>
      </c>
      <c r="S713" t="str">
        <f t="shared" si="146"/>
        <v/>
      </c>
      <c r="T713" t="str">
        <f t="shared" si="147"/>
        <v/>
      </c>
      <c r="U713" t="str">
        <f t="shared" si="148"/>
        <v/>
      </c>
      <c r="V713" t="str">
        <f t="shared" si="149"/>
        <v/>
      </c>
      <c r="W713" t="str">
        <f t="shared" si="150"/>
        <v/>
      </c>
      <c r="X713" t="str">
        <f t="shared" si="151"/>
        <v/>
      </c>
    </row>
    <row r="714" spans="1:24" x14ac:dyDescent="0.35">
      <c r="A714">
        <v>2020</v>
      </c>
      <c r="B714" s="14">
        <v>44037</v>
      </c>
      <c r="C714">
        <v>9.0399999999999991</v>
      </c>
      <c r="D714">
        <v>0</v>
      </c>
      <c r="E714">
        <v>-7.7995199999999993</v>
      </c>
      <c r="F714" s="14">
        <v>44068</v>
      </c>
      <c r="G714">
        <v>5.97</v>
      </c>
      <c r="H714">
        <v>0.28999999999999998</v>
      </c>
      <c r="I714">
        <v>30.922389999999993</v>
      </c>
      <c r="J714" s="14">
        <v>44099</v>
      </c>
      <c r="K714">
        <v>3.07</v>
      </c>
      <c r="L714">
        <v>0</v>
      </c>
      <c r="M714">
        <v>-8.4184099999999997</v>
      </c>
      <c r="O714" t="str">
        <f t="shared" si="152"/>
        <v/>
      </c>
      <c r="P714" t="str">
        <f t="shared" si="143"/>
        <v/>
      </c>
      <c r="Q714" t="str">
        <f t="shared" si="144"/>
        <v/>
      </c>
      <c r="R714" t="str">
        <f t="shared" si="145"/>
        <v/>
      </c>
      <c r="S714" t="str">
        <f t="shared" si="146"/>
        <v/>
      </c>
      <c r="T714" t="str">
        <f t="shared" si="147"/>
        <v/>
      </c>
      <c r="U714" t="str">
        <f t="shared" si="148"/>
        <v/>
      </c>
      <c r="V714" t="str">
        <f t="shared" si="149"/>
        <v/>
      </c>
      <c r="W714" t="str">
        <f t="shared" si="150"/>
        <v/>
      </c>
      <c r="X714" t="str">
        <f t="shared" si="151"/>
        <v/>
      </c>
    </row>
    <row r="715" spans="1:24" x14ac:dyDescent="0.35">
      <c r="A715">
        <v>2020</v>
      </c>
      <c r="B715" s="14">
        <v>44038</v>
      </c>
      <c r="C715">
        <v>9.9700000000000006</v>
      </c>
      <c r="D715">
        <v>0</v>
      </c>
      <c r="E715">
        <v>-6.4631099999999968</v>
      </c>
      <c r="F715" s="14">
        <v>44069</v>
      </c>
      <c r="G715">
        <v>6.61</v>
      </c>
      <c r="H715">
        <v>0</v>
      </c>
      <c r="I715">
        <v>-8.5114300000000007</v>
      </c>
      <c r="J715" s="14">
        <v>44100</v>
      </c>
      <c r="K715">
        <v>2.94</v>
      </c>
      <c r="L715">
        <v>0</v>
      </c>
      <c r="M715">
        <v>-8.6052199999999992</v>
      </c>
      <c r="O715" t="str">
        <f t="shared" si="152"/>
        <v/>
      </c>
      <c r="P715" t="str">
        <f t="shared" si="143"/>
        <v/>
      </c>
      <c r="Q715" t="str">
        <f t="shared" si="144"/>
        <v/>
      </c>
      <c r="R715" t="str">
        <f t="shared" si="145"/>
        <v/>
      </c>
      <c r="S715" t="str">
        <f t="shared" si="146"/>
        <v/>
      </c>
      <c r="T715" t="str">
        <f t="shared" si="147"/>
        <v/>
      </c>
      <c r="U715" t="str">
        <f t="shared" si="148"/>
        <v/>
      </c>
      <c r="V715" t="str">
        <f t="shared" si="149"/>
        <v/>
      </c>
      <c r="W715" t="str">
        <f t="shared" si="150"/>
        <v/>
      </c>
      <c r="X715" t="str">
        <f t="shared" si="151"/>
        <v/>
      </c>
    </row>
    <row r="716" spans="1:24" x14ac:dyDescent="0.35">
      <c r="A716">
        <v>2020</v>
      </c>
      <c r="B716" s="14">
        <v>44039</v>
      </c>
      <c r="C716">
        <v>12.2</v>
      </c>
      <c r="D716">
        <v>0.06</v>
      </c>
      <c r="E716">
        <v>5.0903999999999989</v>
      </c>
      <c r="F716" s="14">
        <v>44070</v>
      </c>
      <c r="G716">
        <v>4.38</v>
      </c>
      <c r="H716">
        <v>0</v>
      </c>
      <c r="I716">
        <v>-11.715940000000002</v>
      </c>
      <c r="J716" s="14">
        <v>44101</v>
      </c>
      <c r="K716">
        <v>3.09</v>
      </c>
      <c r="L716">
        <v>0</v>
      </c>
      <c r="M716">
        <v>-8.3896699999999989</v>
      </c>
      <c r="O716" t="str">
        <f t="shared" si="152"/>
        <v/>
      </c>
      <c r="P716" t="str">
        <f t="shared" si="143"/>
        <v/>
      </c>
      <c r="Q716" t="str">
        <f t="shared" si="144"/>
        <v/>
      </c>
      <c r="R716" t="str">
        <f t="shared" si="145"/>
        <v/>
      </c>
      <c r="S716" t="str">
        <f t="shared" si="146"/>
        <v/>
      </c>
      <c r="T716" t="str">
        <f t="shared" si="147"/>
        <v/>
      </c>
      <c r="U716" t="str">
        <f t="shared" si="148"/>
        <v/>
      </c>
      <c r="V716" t="str">
        <f t="shared" si="149"/>
        <v/>
      </c>
      <c r="W716" t="str">
        <f t="shared" si="150"/>
        <v/>
      </c>
      <c r="X716" t="str">
        <f t="shared" si="151"/>
        <v/>
      </c>
    </row>
    <row r="717" spans="1:24" x14ac:dyDescent="0.35">
      <c r="A717">
        <v>2020</v>
      </c>
      <c r="B717" s="14">
        <v>44040</v>
      </c>
      <c r="C717">
        <v>11.8</v>
      </c>
      <c r="D717">
        <v>0.71</v>
      </c>
      <c r="E717">
        <v>94.963099999999997</v>
      </c>
      <c r="F717" s="14">
        <v>44071</v>
      </c>
      <c r="G717">
        <v>3.92</v>
      </c>
      <c r="H717">
        <v>0</v>
      </c>
      <c r="I717">
        <v>-12.37696</v>
      </c>
      <c r="J717" s="14">
        <v>44102</v>
      </c>
      <c r="K717">
        <v>3.08</v>
      </c>
      <c r="L717">
        <v>0.69</v>
      </c>
      <c r="M717">
        <v>87.609459999999999</v>
      </c>
      <c r="O717" t="str">
        <f t="shared" si="152"/>
        <v/>
      </c>
      <c r="P717" t="str">
        <f t="shared" si="143"/>
        <v/>
      </c>
      <c r="Q717" t="str">
        <f t="shared" si="144"/>
        <v/>
      </c>
      <c r="R717" t="str">
        <f t="shared" si="145"/>
        <v/>
      </c>
      <c r="S717" t="str">
        <f t="shared" si="146"/>
        <v/>
      </c>
      <c r="T717" t="str">
        <f t="shared" si="147"/>
        <v/>
      </c>
      <c r="U717" t="str">
        <f t="shared" si="148"/>
        <v/>
      </c>
      <c r="V717" t="str">
        <f t="shared" si="149"/>
        <v/>
      </c>
      <c r="W717" t="str">
        <f t="shared" si="150"/>
        <v/>
      </c>
      <c r="X717" t="str">
        <f t="shared" si="151"/>
        <v/>
      </c>
    </row>
    <row r="718" spans="1:24" x14ac:dyDescent="0.35">
      <c r="A718">
        <v>2020</v>
      </c>
      <c r="B718" s="14">
        <v>44041</v>
      </c>
      <c r="C718">
        <v>12.9</v>
      </c>
      <c r="D718">
        <v>0</v>
      </c>
      <c r="E718">
        <v>-2.2526999999999973</v>
      </c>
      <c r="F718" s="14">
        <v>44072</v>
      </c>
      <c r="G718">
        <v>5.6</v>
      </c>
      <c r="H718">
        <v>0.21</v>
      </c>
      <c r="I718">
        <v>19.258699999999994</v>
      </c>
      <c r="J718" s="14">
        <v>44103</v>
      </c>
      <c r="K718">
        <v>3.36</v>
      </c>
      <c r="L718">
        <v>0.17</v>
      </c>
      <c r="M718">
        <v>15.653820000000003</v>
      </c>
      <c r="O718" t="str">
        <f t="shared" si="152"/>
        <v/>
      </c>
      <c r="P718" t="str">
        <f t="shared" si="143"/>
        <v/>
      </c>
      <c r="Q718" t="str">
        <f t="shared" si="144"/>
        <v/>
      </c>
      <c r="R718" t="str">
        <f t="shared" si="145"/>
        <v/>
      </c>
      <c r="S718" t="str">
        <f t="shared" si="146"/>
        <v/>
      </c>
      <c r="T718" t="str">
        <f t="shared" si="147"/>
        <v/>
      </c>
      <c r="U718" t="str">
        <f t="shared" si="148"/>
        <v/>
      </c>
      <c r="V718" t="str">
        <f t="shared" si="149"/>
        <v/>
      </c>
      <c r="W718" t="str">
        <f t="shared" si="150"/>
        <v/>
      </c>
      <c r="X718" t="str">
        <f t="shared" si="151"/>
        <v/>
      </c>
    </row>
    <row r="719" spans="1:24" x14ac:dyDescent="0.35">
      <c r="A719">
        <v>2020</v>
      </c>
      <c r="B719" s="14">
        <v>44042</v>
      </c>
      <c r="C719">
        <v>11.2</v>
      </c>
      <c r="D719">
        <v>0</v>
      </c>
      <c r="E719">
        <v>-4.6955999999999989</v>
      </c>
      <c r="F719" s="14">
        <v>44073</v>
      </c>
      <c r="G719">
        <v>7.04</v>
      </c>
      <c r="H719">
        <v>1.28</v>
      </c>
      <c r="I719">
        <v>170.21848</v>
      </c>
      <c r="J719" s="14">
        <v>44104</v>
      </c>
      <c r="K719">
        <v>5.61</v>
      </c>
      <c r="L719">
        <v>0.26</v>
      </c>
      <c r="M719">
        <v>31.410570000000003</v>
      </c>
      <c r="O719" t="str">
        <f t="shared" si="152"/>
        <v/>
      </c>
      <c r="P719" t="str">
        <f t="shared" si="143"/>
        <v/>
      </c>
      <c r="Q719" t="str">
        <f t="shared" si="144"/>
        <v/>
      </c>
      <c r="R719" t="str">
        <f t="shared" si="145"/>
        <v/>
      </c>
      <c r="S719" t="str">
        <f t="shared" si="146"/>
        <v/>
      </c>
      <c r="T719" t="str">
        <f t="shared" si="147"/>
        <v/>
      </c>
      <c r="U719" t="str">
        <f t="shared" si="148"/>
        <v/>
      </c>
      <c r="V719" t="str">
        <f t="shared" si="149"/>
        <v/>
      </c>
      <c r="W719" t="str">
        <f t="shared" si="150"/>
        <v/>
      </c>
      <c r="X719" t="str">
        <f t="shared" si="151"/>
        <v/>
      </c>
    </row>
    <row r="720" spans="1:24" x14ac:dyDescent="0.35">
      <c r="A720">
        <v>2020</v>
      </c>
      <c r="B720" s="14">
        <v>44043</v>
      </c>
      <c r="C720">
        <v>11</v>
      </c>
      <c r="D720">
        <v>0</v>
      </c>
      <c r="E720">
        <v>-4.9829999999999988</v>
      </c>
      <c r="F720" s="14">
        <v>44074</v>
      </c>
      <c r="G720">
        <v>4.6900000000000004</v>
      </c>
      <c r="H720">
        <v>0</v>
      </c>
      <c r="I720">
        <v>-11.27047</v>
      </c>
      <c r="M720" t="s">
        <v>87</v>
      </c>
      <c r="O720" t="str">
        <f t="shared" si="152"/>
        <v/>
      </c>
      <c r="P720" t="str">
        <f t="shared" si="143"/>
        <v/>
      </c>
      <c r="Q720" t="str">
        <f t="shared" si="144"/>
        <v/>
      </c>
      <c r="R720" t="str">
        <f t="shared" si="145"/>
        <v/>
      </c>
      <c r="S720" t="str">
        <f t="shared" si="146"/>
        <v/>
      </c>
      <c r="T720" t="str">
        <f t="shared" si="147"/>
        <v/>
      </c>
      <c r="U720" t="str">
        <f t="shared" si="148"/>
        <v/>
      </c>
      <c r="V720" t="str">
        <f t="shared" si="149"/>
        <v/>
      </c>
      <c r="W720" t="str">
        <f t="shared" si="150"/>
        <v/>
      </c>
      <c r="X720" t="str">
        <f t="shared" si="151"/>
        <v/>
      </c>
    </row>
    <row r="721" spans="1:24" x14ac:dyDescent="0.35">
      <c r="A721">
        <v>2021</v>
      </c>
      <c r="B721" s="14">
        <v>44378</v>
      </c>
      <c r="C721">
        <v>10.1</v>
      </c>
      <c r="D721">
        <v>0.01</v>
      </c>
      <c r="E721">
        <v>-4.8847999999999994</v>
      </c>
      <c r="F721" s="14">
        <v>44409</v>
      </c>
      <c r="G721">
        <v>8.2899999999999991</v>
      </c>
      <c r="H721">
        <v>0</v>
      </c>
      <c r="I721">
        <v>-6.0972700000000017</v>
      </c>
      <c r="J721" s="14">
        <v>44440</v>
      </c>
      <c r="K721">
        <v>5.53</v>
      </c>
      <c r="L721">
        <v>0</v>
      </c>
      <c r="M721">
        <v>-4.8833899999999995</v>
      </c>
      <c r="O721">
        <f t="shared" si="152"/>
        <v>2021</v>
      </c>
      <c r="P721">
        <f t="shared" si="143"/>
        <v>230.05696</v>
      </c>
      <c r="Q721">
        <f t="shared" si="144"/>
        <v>879.20570000000009</v>
      </c>
      <c r="R721">
        <f t="shared" si="145"/>
        <v>197.50380000000001</v>
      </c>
      <c r="S721">
        <f t="shared" si="146"/>
        <v>30.251220000000014</v>
      </c>
      <c r="T721">
        <f t="shared" si="147"/>
        <v>46.970890000000004</v>
      </c>
      <c r="U721">
        <f t="shared" si="148"/>
        <v>244.60229999999999</v>
      </c>
      <c r="V721">
        <f t="shared" si="149"/>
        <v>3205.8128300000003</v>
      </c>
      <c r="W721">
        <f t="shared" si="150"/>
        <v>132.71278999999998</v>
      </c>
      <c r="X721">
        <f t="shared" si="151"/>
        <v>-59.503750000000004</v>
      </c>
    </row>
    <row r="722" spans="1:24" x14ac:dyDescent="0.35">
      <c r="A722">
        <v>2021</v>
      </c>
      <c r="B722" s="14">
        <v>44379</v>
      </c>
      <c r="C722">
        <v>9.59</v>
      </c>
      <c r="D722">
        <v>0.34</v>
      </c>
      <c r="E722">
        <v>40.30183000000001</v>
      </c>
      <c r="F722" s="14">
        <v>44410</v>
      </c>
      <c r="G722">
        <v>7.72</v>
      </c>
      <c r="H722">
        <v>0.1</v>
      </c>
      <c r="I722">
        <v>6.9986399999999982</v>
      </c>
      <c r="J722" s="14">
        <v>44441</v>
      </c>
      <c r="K722">
        <v>22</v>
      </c>
      <c r="L722">
        <v>1.31</v>
      </c>
      <c r="M722">
        <v>201.07050000000001</v>
      </c>
      <c r="O722" t="str">
        <f t="shared" si="152"/>
        <v/>
      </c>
      <c r="P722" t="str">
        <f t="shared" si="143"/>
        <v/>
      </c>
      <c r="Q722" t="str">
        <f t="shared" si="144"/>
        <v/>
      </c>
      <c r="R722" t="str">
        <f t="shared" si="145"/>
        <v/>
      </c>
      <c r="S722" t="str">
        <f t="shared" si="146"/>
        <v/>
      </c>
      <c r="T722" t="str">
        <f t="shared" si="147"/>
        <v/>
      </c>
      <c r="U722" t="str">
        <f t="shared" si="148"/>
        <v/>
      </c>
      <c r="V722" t="str">
        <f t="shared" si="149"/>
        <v/>
      </c>
      <c r="W722" t="str">
        <f t="shared" si="150"/>
        <v/>
      </c>
      <c r="X722" t="str">
        <f t="shared" si="151"/>
        <v/>
      </c>
    </row>
    <row r="723" spans="1:24" x14ac:dyDescent="0.35">
      <c r="A723">
        <v>2021</v>
      </c>
      <c r="B723" s="14">
        <v>44380</v>
      </c>
      <c r="C723">
        <v>9.49</v>
      </c>
      <c r="D723">
        <v>0</v>
      </c>
      <c r="E723">
        <v>-7.1528699999999983</v>
      </c>
      <c r="F723" s="14">
        <v>44411</v>
      </c>
      <c r="G723">
        <v>7.57</v>
      </c>
      <c r="H723">
        <v>0</v>
      </c>
      <c r="I723">
        <v>-7.1319100000000013</v>
      </c>
      <c r="J723" s="14">
        <v>44442</v>
      </c>
      <c r="K723">
        <v>21.2</v>
      </c>
      <c r="L723">
        <v>0.2</v>
      </c>
      <c r="M723">
        <v>45.464399999999998</v>
      </c>
      <c r="O723" t="str">
        <f t="shared" si="152"/>
        <v/>
      </c>
      <c r="P723" t="str">
        <f t="shared" si="143"/>
        <v/>
      </c>
      <c r="Q723" t="str">
        <f t="shared" si="144"/>
        <v/>
      </c>
      <c r="R723" t="str">
        <f t="shared" si="145"/>
        <v/>
      </c>
      <c r="S723" t="str">
        <f t="shared" si="146"/>
        <v/>
      </c>
      <c r="T723" t="str">
        <f t="shared" si="147"/>
        <v/>
      </c>
      <c r="U723" t="str">
        <f t="shared" si="148"/>
        <v/>
      </c>
      <c r="V723" t="str">
        <f t="shared" si="149"/>
        <v/>
      </c>
      <c r="W723" t="str">
        <f t="shared" si="150"/>
        <v/>
      </c>
      <c r="X723" t="str">
        <f t="shared" si="151"/>
        <v/>
      </c>
    </row>
    <row r="724" spans="1:24" x14ac:dyDescent="0.35">
      <c r="A724">
        <v>2021</v>
      </c>
      <c r="B724" s="14">
        <v>44381</v>
      </c>
      <c r="C724">
        <v>28.6</v>
      </c>
      <c r="D724">
        <v>0.9</v>
      </c>
      <c r="E724">
        <v>145.54320000000001</v>
      </c>
      <c r="F724" s="14">
        <v>44412</v>
      </c>
      <c r="G724">
        <v>6.87</v>
      </c>
      <c r="H724">
        <v>0</v>
      </c>
      <c r="I724">
        <v>-8.1378100000000018</v>
      </c>
      <c r="J724" s="14">
        <v>44443</v>
      </c>
      <c r="K724">
        <v>16.600000000000001</v>
      </c>
      <c r="L724">
        <v>0</v>
      </c>
      <c r="M724">
        <v>11.024200000000002</v>
      </c>
      <c r="O724" t="str">
        <f t="shared" si="152"/>
        <v/>
      </c>
      <c r="P724" t="str">
        <f t="shared" si="143"/>
        <v/>
      </c>
      <c r="Q724" t="str">
        <f t="shared" si="144"/>
        <v/>
      </c>
      <c r="R724" t="str">
        <f t="shared" si="145"/>
        <v/>
      </c>
      <c r="S724" t="str">
        <f t="shared" si="146"/>
        <v/>
      </c>
      <c r="T724" t="str">
        <f t="shared" si="147"/>
        <v/>
      </c>
      <c r="U724" t="str">
        <f t="shared" si="148"/>
        <v/>
      </c>
      <c r="V724" t="str">
        <f t="shared" si="149"/>
        <v/>
      </c>
      <c r="W724" t="str">
        <f t="shared" si="150"/>
        <v/>
      </c>
      <c r="X724" t="str">
        <f t="shared" si="151"/>
        <v/>
      </c>
    </row>
    <row r="725" spans="1:24" x14ac:dyDescent="0.35">
      <c r="A725">
        <v>2021</v>
      </c>
      <c r="B725" s="14">
        <v>44382</v>
      </c>
      <c r="C725">
        <v>30</v>
      </c>
      <c r="D725">
        <v>0.08</v>
      </c>
      <c r="E725">
        <v>33.451999999999998</v>
      </c>
      <c r="F725" s="14">
        <v>44413</v>
      </c>
      <c r="G725">
        <v>12</v>
      </c>
      <c r="H725">
        <v>0.92</v>
      </c>
      <c r="I725">
        <v>127.252</v>
      </c>
      <c r="J725" s="14">
        <v>44444</v>
      </c>
      <c r="K725">
        <v>13.2</v>
      </c>
      <c r="L725">
        <v>0</v>
      </c>
      <c r="M725">
        <v>6.138399999999999</v>
      </c>
      <c r="O725" t="str">
        <f t="shared" si="152"/>
        <v/>
      </c>
      <c r="P725" t="str">
        <f t="shared" si="143"/>
        <v/>
      </c>
      <c r="Q725" t="str">
        <f t="shared" si="144"/>
        <v/>
      </c>
      <c r="R725" t="str">
        <f t="shared" si="145"/>
        <v/>
      </c>
      <c r="S725" t="str">
        <f t="shared" si="146"/>
        <v/>
      </c>
      <c r="T725" t="str">
        <f t="shared" si="147"/>
        <v/>
      </c>
      <c r="U725" t="str">
        <f t="shared" si="148"/>
        <v/>
      </c>
      <c r="V725" t="str">
        <f t="shared" si="149"/>
        <v/>
      </c>
      <c r="W725" t="str">
        <f t="shared" si="150"/>
        <v/>
      </c>
      <c r="X725" t="str">
        <f t="shared" si="151"/>
        <v/>
      </c>
    </row>
    <row r="726" spans="1:24" x14ac:dyDescent="0.35">
      <c r="A726">
        <v>2021</v>
      </c>
      <c r="B726" s="14">
        <v>44383</v>
      </c>
      <c r="C726">
        <v>24.1</v>
      </c>
      <c r="D726">
        <v>0</v>
      </c>
      <c r="E726">
        <v>13.841700000000003</v>
      </c>
      <c r="F726" s="14">
        <v>44414</v>
      </c>
      <c r="G726">
        <v>35.9</v>
      </c>
      <c r="H726">
        <v>0.17</v>
      </c>
      <c r="I726">
        <v>57.233800000000002</v>
      </c>
      <c r="J726" s="14">
        <v>44445</v>
      </c>
      <c r="K726">
        <v>11.8</v>
      </c>
      <c r="L726">
        <v>0.05</v>
      </c>
      <c r="M726">
        <v>11.084100000000001</v>
      </c>
      <c r="O726" t="str">
        <f t="shared" si="152"/>
        <v/>
      </c>
      <c r="P726" t="str">
        <f t="shared" si="143"/>
        <v/>
      </c>
      <c r="Q726" t="str">
        <f t="shared" si="144"/>
        <v/>
      </c>
      <c r="R726" t="str">
        <f t="shared" si="145"/>
        <v/>
      </c>
      <c r="S726" t="str">
        <f t="shared" si="146"/>
        <v/>
      </c>
      <c r="T726" t="str">
        <f t="shared" si="147"/>
        <v/>
      </c>
      <c r="U726" t="str">
        <f t="shared" si="148"/>
        <v/>
      </c>
      <c r="V726" t="str">
        <f t="shared" si="149"/>
        <v/>
      </c>
      <c r="W726" t="str">
        <f t="shared" si="150"/>
        <v/>
      </c>
      <c r="X726" t="str">
        <f t="shared" si="151"/>
        <v/>
      </c>
    </row>
    <row r="727" spans="1:24" x14ac:dyDescent="0.35">
      <c r="A727">
        <v>2021</v>
      </c>
      <c r="B727" s="14">
        <v>44384</v>
      </c>
      <c r="C727">
        <v>20.7</v>
      </c>
      <c r="D727">
        <v>0</v>
      </c>
      <c r="E727">
        <v>8.9558999999999997</v>
      </c>
      <c r="F727" s="14">
        <v>44415</v>
      </c>
      <c r="G727">
        <v>29.7</v>
      </c>
      <c r="H727">
        <v>0</v>
      </c>
      <c r="I727">
        <v>24.668899999999997</v>
      </c>
      <c r="J727" s="14">
        <v>44446</v>
      </c>
      <c r="K727">
        <v>11.9</v>
      </c>
      <c r="L727">
        <v>0.14000000000000001</v>
      </c>
      <c r="M727">
        <v>23.751300000000001</v>
      </c>
      <c r="O727" t="str">
        <f t="shared" si="152"/>
        <v/>
      </c>
      <c r="P727" t="str">
        <f t="shared" si="143"/>
        <v/>
      </c>
      <c r="Q727" t="str">
        <f t="shared" si="144"/>
        <v/>
      </c>
      <c r="R727" t="str">
        <f t="shared" si="145"/>
        <v/>
      </c>
      <c r="S727" t="str">
        <f t="shared" si="146"/>
        <v/>
      </c>
      <c r="T727" t="str">
        <f t="shared" si="147"/>
        <v/>
      </c>
      <c r="U727" t="str">
        <f t="shared" si="148"/>
        <v/>
      </c>
      <c r="V727" t="str">
        <f t="shared" si="149"/>
        <v/>
      </c>
      <c r="W727" t="str">
        <f t="shared" si="150"/>
        <v/>
      </c>
      <c r="X727" t="str">
        <f t="shared" si="151"/>
        <v/>
      </c>
    </row>
    <row r="728" spans="1:24" x14ac:dyDescent="0.35">
      <c r="A728">
        <v>2021</v>
      </c>
      <c r="B728" s="14">
        <v>44385</v>
      </c>
      <c r="C728">
        <v>16.7</v>
      </c>
      <c r="D728">
        <v>0</v>
      </c>
      <c r="E728">
        <v>3.2079000000000022</v>
      </c>
      <c r="F728" s="14">
        <v>44416</v>
      </c>
      <c r="G728">
        <v>23.5</v>
      </c>
      <c r="H728">
        <v>0</v>
      </c>
      <c r="I728">
        <v>15.759499999999999</v>
      </c>
      <c r="J728" s="14">
        <v>44447</v>
      </c>
      <c r="K728">
        <v>10.4</v>
      </c>
      <c r="L728">
        <v>0</v>
      </c>
      <c r="M728">
        <v>2.1148000000000007</v>
      </c>
      <c r="O728" t="str">
        <f t="shared" si="152"/>
        <v/>
      </c>
      <c r="P728" t="str">
        <f t="shared" si="143"/>
        <v/>
      </c>
      <c r="Q728" t="str">
        <f t="shared" si="144"/>
        <v/>
      </c>
      <c r="R728" t="str">
        <f t="shared" si="145"/>
        <v/>
      </c>
      <c r="S728" t="str">
        <f t="shared" si="146"/>
        <v/>
      </c>
      <c r="T728" t="str">
        <f t="shared" si="147"/>
        <v/>
      </c>
      <c r="U728" t="str">
        <f t="shared" si="148"/>
        <v/>
      </c>
      <c r="V728" t="str">
        <f t="shared" si="149"/>
        <v/>
      </c>
      <c r="W728" t="str">
        <f t="shared" si="150"/>
        <v/>
      </c>
      <c r="X728" t="str">
        <f t="shared" si="151"/>
        <v/>
      </c>
    </row>
    <row r="729" spans="1:24" x14ac:dyDescent="0.35">
      <c r="A729">
        <v>2021</v>
      </c>
      <c r="B729" s="14">
        <v>44386</v>
      </c>
      <c r="C729">
        <v>37.299999999999997</v>
      </c>
      <c r="D729">
        <v>0.33</v>
      </c>
      <c r="E729">
        <v>78.729600000000005</v>
      </c>
      <c r="F729" s="14">
        <v>44417</v>
      </c>
      <c r="G729">
        <v>19.5</v>
      </c>
      <c r="H729">
        <v>0</v>
      </c>
      <c r="I729">
        <v>10.011499999999998</v>
      </c>
      <c r="J729" s="14">
        <v>44448</v>
      </c>
      <c r="K729">
        <v>13.6</v>
      </c>
      <c r="L729">
        <v>1.07</v>
      </c>
      <c r="M729">
        <v>155.6037</v>
      </c>
      <c r="O729" t="str">
        <f t="shared" si="152"/>
        <v/>
      </c>
      <c r="P729" t="str">
        <f t="shared" si="143"/>
        <v/>
      </c>
      <c r="Q729" t="str">
        <f t="shared" si="144"/>
        <v/>
      </c>
      <c r="R729" t="str">
        <f t="shared" si="145"/>
        <v/>
      </c>
      <c r="S729" t="str">
        <f t="shared" si="146"/>
        <v/>
      </c>
      <c r="T729" t="str">
        <f t="shared" si="147"/>
        <v/>
      </c>
      <c r="U729" t="str">
        <f t="shared" si="148"/>
        <v/>
      </c>
      <c r="V729" t="str">
        <f t="shared" si="149"/>
        <v/>
      </c>
      <c r="W729" t="str">
        <f t="shared" si="150"/>
        <v/>
      </c>
      <c r="X729" t="str">
        <f t="shared" si="151"/>
        <v/>
      </c>
    </row>
    <row r="730" spans="1:24" x14ac:dyDescent="0.35">
      <c r="A730">
        <v>2021</v>
      </c>
      <c r="B730" s="14">
        <v>44387</v>
      </c>
      <c r="C730">
        <v>117</v>
      </c>
      <c r="D730">
        <v>2.4700000000000002</v>
      </c>
      <c r="E730">
        <v>491.03949999999998</v>
      </c>
      <c r="F730" s="14">
        <v>44418</v>
      </c>
      <c r="G730">
        <v>16.8</v>
      </c>
      <c r="H730">
        <v>0</v>
      </c>
      <c r="I730">
        <v>6.1315999999999988</v>
      </c>
      <c r="J730" s="14">
        <v>44449</v>
      </c>
      <c r="K730">
        <v>101</v>
      </c>
      <c r="L730">
        <v>2.08</v>
      </c>
      <c r="M730">
        <v>421.73900000000003</v>
      </c>
      <c r="O730" t="str">
        <f t="shared" si="152"/>
        <v/>
      </c>
      <c r="P730" t="str">
        <f t="shared" si="143"/>
        <v/>
      </c>
      <c r="Q730" t="str">
        <f t="shared" si="144"/>
        <v/>
      </c>
      <c r="R730" t="str">
        <f t="shared" si="145"/>
        <v/>
      </c>
      <c r="S730" t="str">
        <f t="shared" si="146"/>
        <v/>
      </c>
      <c r="T730" t="str">
        <f t="shared" si="147"/>
        <v/>
      </c>
      <c r="U730" t="str">
        <f t="shared" si="148"/>
        <v/>
      </c>
      <c r="V730" t="str">
        <f t="shared" si="149"/>
        <v/>
      </c>
      <c r="W730" t="str">
        <f t="shared" si="150"/>
        <v/>
      </c>
      <c r="X730" t="str">
        <f t="shared" si="151"/>
        <v/>
      </c>
    </row>
    <row r="731" spans="1:24" x14ac:dyDescent="0.35">
      <c r="A731">
        <v>2021</v>
      </c>
      <c r="B731" s="14">
        <v>44388</v>
      </c>
      <c r="C731">
        <v>100</v>
      </c>
      <c r="D731">
        <v>0.01</v>
      </c>
      <c r="E731">
        <v>124.30150000000002</v>
      </c>
      <c r="F731" s="14">
        <v>44419</v>
      </c>
      <c r="G731">
        <v>15</v>
      </c>
      <c r="H731">
        <v>0</v>
      </c>
      <c r="I731">
        <v>3.5449999999999982</v>
      </c>
      <c r="J731" s="14">
        <v>44450</v>
      </c>
      <c r="K731">
        <v>108</v>
      </c>
      <c r="L731">
        <v>0.02</v>
      </c>
      <c r="M731">
        <v>145.14899999999997</v>
      </c>
      <c r="O731" t="str">
        <f t="shared" si="152"/>
        <v/>
      </c>
      <c r="P731" t="str">
        <f t="shared" si="143"/>
        <v/>
      </c>
      <c r="Q731" t="str">
        <f t="shared" si="144"/>
        <v/>
      </c>
      <c r="R731" t="str">
        <f t="shared" si="145"/>
        <v/>
      </c>
      <c r="S731" t="str">
        <f t="shared" si="146"/>
        <v/>
      </c>
      <c r="T731" t="str">
        <f t="shared" si="147"/>
        <v/>
      </c>
      <c r="U731" t="str">
        <f t="shared" si="148"/>
        <v/>
      </c>
      <c r="V731" t="str">
        <f t="shared" si="149"/>
        <v/>
      </c>
      <c r="W731" t="str">
        <f t="shared" si="150"/>
        <v/>
      </c>
      <c r="X731" t="str">
        <f t="shared" si="151"/>
        <v/>
      </c>
    </row>
    <row r="732" spans="1:24" x14ac:dyDescent="0.35">
      <c r="A732">
        <v>2021</v>
      </c>
      <c r="B732" s="14">
        <v>44389</v>
      </c>
      <c r="C732">
        <v>74.5</v>
      </c>
      <c r="D732">
        <v>0</v>
      </c>
      <c r="E732">
        <v>86.266500000000008</v>
      </c>
      <c r="F732" s="14">
        <v>44420</v>
      </c>
      <c r="G732">
        <v>13.9</v>
      </c>
      <c r="H732">
        <v>0</v>
      </c>
      <c r="I732">
        <v>1.9642999999999979</v>
      </c>
      <c r="J732" s="14">
        <v>44451</v>
      </c>
      <c r="K732">
        <v>84.3</v>
      </c>
      <c r="L732">
        <v>0</v>
      </c>
      <c r="M732">
        <v>108.3091</v>
      </c>
      <c r="O732" t="str">
        <f t="shared" si="152"/>
        <v/>
      </c>
      <c r="P732" t="str">
        <f t="shared" si="143"/>
        <v/>
      </c>
      <c r="Q732" t="str">
        <f t="shared" si="144"/>
        <v/>
      </c>
      <c r="R732" t="str">
        <f t="shared" si="145"/>
        <v/>
      </c>
      <c r="S732" t="str">
        <f t="shared" si="146"/>
        <v/>
      </c>
      <c r="T732" t="str">
        <f t="shared" si="147"/>
        <v/>
      </c>
      <c r="U732" t="str">
        <f t="shared" si="148"/>
        <v/>
      </c>
      <c r="V732" t="str">
        <f t="shared" si="149"/>
        <v/>
      </c>
      <c r="W732" t="str">
        <f t="shared" si="150"/>
        <v/>
      </c>
      <c r="X732" t="str">
        <f t="shared" si="151"/>
        <v/>
      </c>
    </row>
    <row r="733" spans="1:24" x14ac:dyDescent="0.35">
      <c r="A733">
        <v>2021</v>
      </c>
      <c r="B733" s="14">
        <v>44390</v>
      </c>
      <c r="C733">
        <v>53</v>
      </c>
      <c r="D733">
        <v>0</v>
      </c>
      <c r="E733">
        <v>55.371000000000002</v>
      </c>
      <c r="F733" s="14">
        <v>44421</v>
      </c>
      <c r="G733">
        <v>12.3</v>
      </c>
      <c r="H733">
        <v>0</v>
      </c>
      <c r="I733">
        <v>-0.33490000000000109</v>
      </c>
      <c r="J733" s="14">
        <v>44452</v>
      </c>
      <c r="K733">
        <v>60.7</v>
      </c>
      <c r="L733">
        <v>0.02</v>
      </c>
      <c r="M733">
        <v>77.178900000000013</v>
      </c>
      <c r="O733" t="str">
        <f t="shared" si="152"/>
        <v/>
      </c>
      <c r="P733" t="str">
        <f t="shared" si="143"/>
        <v/>
      </c>
      <c r="Q733" t="str">
        <f t="shared" si="144"/>
        <v/>
      </c>
      <c r="R733" t="str">
        <f t="shared" si="145"/>
        <v/>
      </c>
      <c r="S733" t="str">
        <f t="shared" si="146"/>
        <v/>
      </c>
      <c r="T733" t="str">
        <f t="shared" si="147"/>
        <v/>
      </c>
      <c r="U733" t="str">
        <f t="shared" si="148"/>
        <v/>
      </c>
      <c r="V733" t="str">
        <f t="shared" si="149"/>
        <v/>
      </c>
      <c r="W733" t="str">
        <f t="shared" si="150"/>
        <v/>
      </c>
      <c r="X733" t="str">
        <f t="shared" si="151"/>
        <v/>
      </c>
    </row>
    <row r="734" spans="1:24" x14ac:dyDescent="0.35">
      <c r="A734">
        <v>2021</v>
      </c>
      <c r="B734" s="14">
        <v>44391</v>
      </c>
      <c r="C734">
        <v>39.6</v>
      </c>
      <c r="D734">
        <v>0.03</v>
      </c>
      <c r="E734">
        <v>40.289700000000011</v>
      </c>
      <c r="F734" s="14">
        <v>44422</v>
      </c>
      <c r="G734">
        <v>15.4</v>
      </c>
      <c r="H734">
        <v>0</v>
      </c>
      <c r="I734">
        <v>4.1198000000000015</v>
      </c>
      <c r="J734" s="14">
        <v>44453</v>
      </c>
      <c r="K734">
        <v>43.5</v>
      </c>
      <c r="L734">
        <v>0</v>
      </c>
      <c r="M734">
        <v>49.679500000000004</v>
      </c>
      <c r="O734" t="str">
        <f t="shared" si="152"/>
        <v/>
      </c>
      <c r="P734" t="str">
        <f t="shared" si="143"/>
        <v/>
      </c>
      <c r="Q734" t="str">
        <f t="shared" si="144"/>
        <v/>
      </c>
      <c r="R734" t="str">
        <f t="shared" si="145"/>
        <v/>
      </c>
      <c r="S734" t="str">
        <f t="shared" si="146"/>
        <v/>
      </c>
      <c r="T734" t="str">
        <f t="shared" si="147"/>
        <v/>
      </c>
      <c r="U734" t="str">
        <f t="shared" si="148"/>
        <v/>
      </c>
      <c r="V734" t="str">
        <f t="shared" si="149"/>
        <v/>
      </c>
      <c r="W734" t="str">
        <f t="shared" si="150"/>
        <v/>
      </c>
      <c r="X734" t="str">
        <f t="shared" si="151"/>
        <v/>
      </c>
    </row>
    <row r="735" spans="1:24" x14ac:dyDescent="0.35">
      <c r="A735">
        <v>2021</v>
      </c>
      <c r="B735" s="14">
        <v>44392</v>
      </c>
      <c r="C735">
        <v>33</v>
      </c>
      <c r="D735">
        <v>0</v>
      </c>
      <c r="E735">
        <v>26.631</v>
      </c>
      <c r="F735" s="14">
        <v>44423</v>
      </c>
      <c r="G735">
        <v>17.8</v>
      </c>
      <c r="H735">
        <v>23</v>
      </c>
      <c r="I735">
        <v>3208.0185999999999</v>
      </c>
      <c r="J735" s="14">
        <v>44454</v>
      </c>
      <c r="K735">
        <v>32.6</v>
      </c>
      <c r="L735">
        <v>0</v>
      </c>
      <c r="M735">
        <v>34.016200000000005</v>
      </c>
      <c r="O735" t="str">
        <f t="shared" si="152"/>
        <v/>
      </c>
      <c r="P735" t="str">
        <f t="shared" si="143"/>
        <v/>
      </c>
      <c r="Q735" t="str">
        <f t="shared" si="144"/>
        <v/>
      </c>
      <c r="R735" t="str">
        <f t="shared" si="145"/>
        <v/>
      </c>
      <c r="S735" t="str">
        <f t="shared" si="146"/>
        <v/>
      </c>
      <c r="T735" t="str">
        <f t="shared" si="147"/>
        <v/>
      </c>
      <c r="U735" t="str">
        <f t="shared" si="148"/>
        <v/>
      </c>
      <c r="V735" t="str">
        <f t="shared" si="149"/>
        <v/>
      </c>
      <c r="W735" t="str">
        <f t="shared" si="150"/>
        <v/>
      </c>
      <c r="X735" t="str">
        <f t="shared" si="151"/>
        <v/>
      </c>
    </row>
    <row r="736" spans="1:24" x14ac:dyDescent="0.35">
      <c r="A736">
        <v>2021</v>
      </c>
      <c r="B736" s="14">
        <v>44393</v>
      </c>
      <c r="C736">
        <v>27.4</v>
      </c>
      <c r="D736">
        <v>7.0000000000000007E-2</v>
      </c>
      <c r="E736">
        <v>28.324300000000004</v>
      </c>
      <c r="F736" s="14">
        <v>44424</v>
      </c>
      <c r="G736">
        <v>11.4</v>
      </c>
      <c r="H736">
        <v>0</v>
      </c>
      <c r="I736">
        <v>-1.6281999999999996</v>
      </c>
      <c r="J736" s="14">
        <v>44455</v>
      </c>
      <c r="K736">
        <v>28</v>
      </c>
      <c r="L736">
        <v>0.14000000000000001</v>
      </c>
      <c r="M736">
        <v>46.887000000000008</v>
      </c>
      <c r="O736" t="str">
        <f t="shared" si="152"/>
        <v/>
      </c>
      <c r="P736" t="str">
        <f t="shared" si="143"/>
        <v/>
      </c>
      <c r="Q736" t="str">
        <f t="shared" si="144"/>
        <v/>
      </c>
      <c r="R736" t="str">
        <f t="shared" si="145"/>
        <v/>
      </c>
      <c r="S736" t="str">
        <f t="shared" si="146"/>
        <v/>
      </c>
      <c r="T736" t="str">
        <f t="shared" si="147"/>
        <v/>
      </c>
      <c r="U736" t="str">
        <f t="shared" si="148"/>
        <v/>
      </c>
      <c r="V736" t="str">
        <f t="shared" si="149"/>
        <v/>
      </c>
      <c r="W736" t="str">
        <f t="shared" si="150"/>
        <v/>
      </c>
      <c r="X736" t="str">
        <f t="shared" si="151"/>
        <v/>
      </c>
    </row>
    <row r="737" spans="1:24" x14ac:dyDescent="0.35">
      <c r="A737">
        <v>2021</v>
      </c>
      <c r="B737" s="14">
        <v>44394</v>
      </c>
      <c r="C737">
        <v>23.7</v>
      </c>
      <c r="D737">
        <v>0</v>
      </c>
      <c r="E737">
        <v>13.2669</v>
      </c>
      <c r="F737" s="14">
        <v>44425</v>
      </c>
      <c r="G737">
        <v>8.83</v>
      </c>
      <c r="H737">
        <v>0</v>
      </c>
      <c r="I737">
        <v>-5.3212900000000012</v>
      </c>
      <c r="J737" s="14">
        <v>44456</v>
      </c>
      <c r="K737">
        <v>22.9</v>
      </c>
      <c r="L737">
        <v>0</v>
      </c>
      <c r="M737">
        <v>20.077300000000001</v>
      </c>
      <c r="O737" t="str">
        <f t="shared" si="152"/>
        <v/>
      </c>
      <c r="P737" t="str">
        <f t="shared" si="143"/>
        <v/>
      </c>
      <c r="Q737" t="str">
        <f t="shared" si="144"/>
        <v/>
      </c>
      <c r="R737" t="str">
        <f t="shared" si="145"/>
        <v/>
      </c>
      <c r="S737" t="str">
        <f t="shared" si="146"/>
        <v/>
      </c>
      <c r="T737" t="str">
        <f t="shared" si="147"/>
        <v/>
      </c>
      <c r="U737" t="str">
        <f t="shared" si="148"/>
        <v/>
      </c>
      <c r="V737" t="str">
        <f t="shared" si="149"/>
        <v/>
      </c>
      <c r="W737" t="str">
        <f t="shared" si="150"/>
        <v/>
      </c>
      <c r="X737" t="str">
        <f t="shared" si="151"/>
        <v/>
      </c>
    </row>
    <row r="738" spans="1:24" x14ac:dyDescent="0.35">
      <c r="A738">
        <v>2021</v>
      </c>
      <c r="B738" s="14">
        <v>44395</v>
      </c>
      <c r="C738">
        <v>22.3</v>
      </c>
      <c r="D738">
        <v>0.4</v>
      </c>
      <c r="E738">
        <v>66.915099999999995</v>
      </c>
      <c r="F738" s="14">
        <v>44426</v>
      </c>
      <c r="G738">
        <v>7.96</v>
      </c>
      <c r="H738">
        <v>0.04</v>
      </c>
      <c r="I738">
        <v>-1.0054800000000013</v>
      </c>
      <c r="J738" s="14">
        <v>44457</v>
      </c>
      <c r="K738">
        <v>21.7</v>
      </c>
      <c r="L738">
        <v>0.01</v>
      </c>
      <c r="M738">
        <v>19.744399999999999</v>
      </c>
      <c r="O738" t="str">
        <f t="shared" si="152"/>
        <v/>
      </c>
      <c r="P738" t="str">
        <f t="shared" si="143"/>
        <v/>
      </c>
      <c r="Q738" t="str">
        <f t="shared" si="144"/>
        <v/>
      </c>
      <c r="R738" t="str">
        <f t="shared" si="145"/>
        <v/>
      </c>
      <c r="S738" t="str">
        <f t="shared" si="146"/>
        <v/>
      </c>
      <c r="T738" t="str">
        <f t="shared" si="147"/>
        <v/>
      </c>
      <c r="U738" t="str">
        <f t="shared" si="148"/>
        <v/>
      </c>
      <c r="V738" t="str">
        <f t="shared" si="149"/>
        <v/>
      </c>
      <c r="W738" t="str">
        <f t="shared" si="150"/>
        <v/>
      </c>
      <c r="X738" t="str">
        <f t="shared" si="151"/>
        <v/>
      </c>
    </row>
    <row r="739" spans="1:24" x14ac:dyDescent="0.35">
      <c r="A739">
        <v>2021</v>
      </c>
      <c r="B739" s="14">
        <v>44396</v>
      </c>
      <c r="C739">
        <v>23.8</v>
      </c>
      <c r="D739">
        <v>0</v>
      </c>
      <c r="E739">
        <v>13.410600000000002</v>
      </c>
      <c r="F739" s="14">
        <v>44427</v>
      </c>
      <c r="G739">
        <v>8.07</v>
      </c>
      <c r="H739">
        <v>0</v>
      </c>
      <c r="I739">
        <v>-6.4134100000000007</v>
      </c>
      <c r="J739" s="14">
        <v>44458</v>
      </c>
      <c r="K739">
        <v>21.4</v>
      </c>
      <c r="L739">
        <v>0.53</v>
      </c>
      <c r="M739">
        <v>91.671300000000002</v>
      </c>
      <c r="O739" t="str">
        <f t="shared" si="152"/>
        <v/>
      </c>
      <c r="P739" t="str">
        <f t="shared" si="143"/>
        <v/>
      </c>
      <c r="Q739" t="str">
        <f t="shared" si="144"/>
        <v/>
      </c>
      <c r="R739" t="str">
        <f t="shared" si="145"/>
        <v/>
      </c>
      <c r="S739" t="str">
        <f t="shared" si="146"/>
        <v/>
      </c>
      <c r="T739" t="str">
        <f t="shared" si="147"/>
        <v/>
      </c>
      <c r="U739" t="str">
        <f t="shared" si="148"/>
        <v/>
      </c>
      <c r="V739" t="str">
        <f t="shared" si="149"/>
        <v/>
      </c>
      <c r="W739" t="str">
        <f t="shared" si="150"/>
        <v/>
      </c>
      <c r="X739" t="str">
        <f t="shared" si="151"/>
        <v/>
      </c>
    </row>
    <row r="740" spans="1:24" x14ac:dyDescent="0.35">
      <c r="A740">
        <v>2021</v>
      </c>
      <c r="B740" s="14">
        <v>44397</v>
      </c>
      <c r="C740">
        <v>21.9</v>
      </c>
      <c r="D740">
        <v>0.21</v>
      </c>
      <c r="E740">
        <v>39.901799999999994</v>
      </c>
      <c r="F740" s="14">
        <v>44428</v>
      </c>
      <c r="G740">
        <v>8.2200000000000006</v>
      </c>
      <c r="H740">
        <v>0.18</v>
      </c>
      <c r="I740">
        <v>18.849139999999998</v>
      </c>
      <c r="J740" s="14">
        <v>44459</v>
      </c>
      <c r="K740">
        <v>17.399999999999999</v>
      </c>
      <c r="L740">
        <v>0</v>
      </c>
      <c r="M740">
        <v>12.173799999999998</v>
      </c>
      <c r="O740" t="str">
        <f t="shared" si="152"/>
        <v/>
      </c>
      <c r="P740" t="str">
        <f t="shared" si="143"/>
        <v/>
      </c>
      <c r="Q740" t="str">
        <f t="shared" si="144"/>
        <v/>
      </c>
      <c r="R740" t="str">
        <f t="shared" si="145"/>
        <v/>
      </c>
      <c r="S740" t="str">
        <f t="shared" si="146"/>
        <v/>
      </c>
      <c r="T740" t="str">
        <f t="shared" si="147"/>
        <v/>
      </c>
      <c r="U740" t="str">
        <f t="shared" si="148"/>
        <v/>
      </c>
      <c r="V740" t="str">
        <f t="shared" si="149"/>
        <v/>
      </c>
      <c r="W740" t="str">
        <f t="shared" si="150"/>
        <v/>
      </c>
      <c r="X740" t="str">
        <f t="shared" si="151"/>
        <v/>
      </c>
    </row>
    <row r="741" spans="1:24" x14ac:dyDescent="0.35">
      <c r="A741">
        <v>2021</v>
      </c>
      <c r="B741" s="14">
        <v>44398</v>
      </c>
      <c r="C741">
        <v>19.8</v>
      </c>
      <c r="D741">
        <v>0.01</v>
      </c>
      <c r="E741">
        <v>9.0541000000000054</v>
      </c>
      <c r="F741" s="14">
        <v>44429</v>
      </c>
      <c r="G741">
        <v>7.74</v>
      </c>
      <c r="H741">
        <v>0</v>
      </c>
      <c r="I741">
        <v>-6.8876200000000001</v>
      </c>
      <c r="J741" s="14">
        <v>44460</v>
      </c>
      <c r="K741">
        <v>15.2</v>
      </c>
      <c r="L741">
        <v>0</v>
      </c>
      <c r="M741">
        <v>9.0124000000000013</v>
      </c>
      <c r="O741" t="str">
        <f t="shared" si="152"/>
        <v/>
      </c>
      <c r="P741" t="str">
        <f t="shared" si="143"/>
        <v/>
      </c>
      <c r="Q741" t="str">
        <f t="shared" si="144"/>
        <v/>
      </c>
      <c r="R741" t="str">
        <f t="shared" si="145"/>
        <v/>
      </c>
      <c r="S741" t="str">
        <f t="shared" si="146"/>
        <v/>
      </c>
      <c r="T741" t="str">
        <f t="shared" si="147"/>
        <v/>
      </c>
      <c r="U741" t="str">
        <f t="shared" si="148"/>
        <v/>
      </c>
      <c r="V741" t="str">
        <f t="shared" si="149"/>
        <v/>
      </c>
      <c r="W741" t="str">
        <f t="shared" si="150"/>
        <v/>
      </c>
      <c r="X741" t="str">
        <f t="shared" si="151"/>
        <v/>
      </c>
    </row>
    <row r="742" spans="1:24" x14ac:dyDescent="0.35">
      <c r="A742">
        <v>2021</v>
      </c>
      <c r="B742" s="14">
        <v>44399</v>
      </c>
      <c r="C742">
        <v>18.100000000000001</v>
      </c>
      <c r="D742">
        <v>0.22</v>
      </c>
      <c r="E742">
        <v>35.832700000000003</v>
      </c>
      <c r="F742" s="14">
        <v>44430</v>
      </c>
      <c r="G742">
        <v>7.33</v>
      </c>
      <c r="H742">
        <v>0</v>
      </c>
      <c r="I742">
        <v>-7.4767900000000012</v>
      </c>
      <c r="J742" s="14">
        <v>44461</v>
      </c>
      <c r="K742">
        <v>14.6</v>
      </c>
      <c r="L742">
        <v>0</v>
      </c>
      <c r="M742">
        <v>8.1501999999999999</v>
      </c>
      <c r="O742" t="str">
        <f t="shared" si="152"/>
        <v/>
      </c>
      <c r="P742" t="str">
        <f t="shared" si="143"/>
        <v/>
      </c>
      <c r="Q742" t="str">
        <f t="shared" si="144"/>
        <v/>
      </c>
      <c r="R742" t="str">
        <f t="shared" si="145"/>
        <v/>
      </c>
      <c r="S742" t="str">
        <f t="shared" si="146"/>
        <v/>
      </c>
      <c r="T742" t="str">
        <f t="shared" si="147"/>
        <v/>
      </c>
      <c r="U742" t="str">
        <f t="shared" si="148"/>
        <v/>
      </c>
      <c r="V742" t="str">
        <f t="shared" si="149"/>
        <v/>
      </c>
      <c r="W742" t="str">
        <f t="shared" si="150"/>
        <v/>
      </c>
      <c r="X742" t="str">
        <f t="shared" si="151"/>
        <v/>
      </c>
    </row>
    <row r="743" spans="1:24" x14ac:dyDescent="0.35">
      <c r="A743">
        <v>2021</v>
      </c>
      <c r="B743" s="14">
        <v>44400</v>
      </c>
      <c r="C743">
        <v>15.1</v>
      </c>
      <c r="D743">
        <v>0.04</v>
      </c>
      <c r="E743">
        <v>6.4746999999999995</v>
      </c>
      <c r="F743" s="14">
        <v>44431</v>
      </c>
      <c r="G743">
        <v>7.8</v>
      </c>
      <c r="H743">
        <v>0.17</v>
      </c>
      <c r="I743">
        <v>16.854100000000003</v>
      </c>
      <c r="J743" s="14">
        <v>44462</v>
      </c>
      <c r="K743">
        <v>13.9</v>
      </c>
      <c r="L743">
        <v>0</v>
      </c>
      <c r="M743">
        <v>7.1442999999999994</v>
      </c>
      <c r="O743" t="str">
        <f t="shared" si="152"/>
        <v/>
      </c>
      <c r="P743" t="str">
        <f t="shared" si="143"/>
        <v/>
      </c>
      <c r="Q743" t="str">
        <f t="shared" si="144"/>
        <v/>
      </c>
      <c r="R743" t="str">
        <f t="shared" si="145"/>
        <v/>
      </c>
      <c r="S743" t="str">
        <f t="shared" si="146"/>
        <v/>
      </c>
      <c r="T743" t="str">
        <f t="shared" si="147"/>
        <v/>
      </c>
      <c r="U743" t="str">
        <f t="shared" si="148"/>
        <v/>
      </c>
      <c r="V743" t="str">
        <f t="shared" si="149"/>
        <v/>
      </c>
      <c r="W743" t="str">
        <f t="shared" si="150"/>
        <v/>
      </c>
      <c r="X743" t="str">
        <f t="shared" si="151"/>
        <v/>
      </c>
    </row>
    <row r="744" spans="1:24" x14ac:dyDescent="0.35">
      <c r="A744">
        <v>2021</v>
      </c>
      <c r="B744" s="14">
        <v>44401</v>
      </c>
      <c r="C744">
        <v>12.6</v>
      </c>
      <c r="D744">
        <v>0</v>
      </c>
      <c r="E744">
        <v>-2.683799999999998</v>
      </c>
      <c r="F744" s="14">
        <v>44432</v>
      </c>
      <c r="G744">
        <v>8.41</v>
      </c>
      <c r="H744">
        <v>0.94</v>
      </c>
      <c r="I744">
        <v>124.87616999999999</v>
      </c>
      <c r="J744" s="14">
        <v>44463</v>
      </c>
      <c r="K744">
        <v>13.1</v>
      </c>
      <c r="L744">
        <v>0.06</v>
      </c>
      <c r="M744">
        <v>14.3437</v>
      </c>
      <c r="O744" t="str">
        <f t="shared" si="152"/>
        <v/>
      </c>
      <c r="P744" t="str">
        <f t="shared" si="143"/>
        <v/>
      </c>
      <c r="Q744" t="str">
        <f t="shared" si="144"/>
        <v/>
      </c>
      <c r="R744" t="str">
        <f t="shared" si="145"/>
        <v/>
      </c>
      <c r="S744" t="str">
        <f t="shared" si="146"/>
        <v/>
      </c>
      <c r="T744" t="str">
        <f t="shared" si="147"/>
        <v/>
      </c>
      <c r="U744" t="str">
        <f t="shared" si="148"/>
        <v/>
      </c>
      <c r="V744" t="str">
        <f t="shared" si="149"/>
        <v/>
      </c>
      <c r="W744" t="str">
        <f t="shared" si="150"/>
        <v/>
      </c>
      <c r="X744" t="str">
        <f t="shared" si="151"/>
        <v/>
      </c>
    </row>
    <row r="745" spans="1:24" x14ac:dyDescent="0.35">
      <c r="A745">
        <v>2021</v>
      </c>
      <c r="B745" s="14">
        <v>44402</v>
      </c>
      <c r="C745">
        <v>10.8</v>
      </c>
      <c r="D745">
        <v>0</v>
      </c>
      <c r="E745">
        <v>-5.2703999999999969</v>
      </c>
      <c r="F745" s="14">
        <v>44433</v>
      </c>
      <c r="G745">
        <v>7.6</v>
      </c>
      <c r="H745">
        <v>0</v>
      </c>
      <c r="I745">
        <v>-7.0888000000000009</v>
      </c>
      <c r="J745" s="14">
        <v>44464</v>
      </c>
      <c r="K745">
        <v>14.8</v>
      </c>
      <c r="L745">
        <v>0.82</v>
      </c>
      <c r="M745">
        <v>122.5406</v>
      </c>
      <c r="O745" t="str">
        <f t="shared" si="152"/>
        <v/>
      </c>
      <c r="P745" t="str">
        <f t="shared" si="143"/>
        <v/>
      </c>
      <c r="Q745" t="str">
        <f t="shared" si="144"/>
        <v/>
      </c>
      <c r="R745" t="str">
        <f t="shared" si="145"/>
        <v/>
      </c>
      <c r="S745" t="str">
        <f t="shared" si="146"/>
        <v/>
      </c>
      <c r="T745" t="str">
        <f t="shared" si="147"/>
        <v/>
      </c>
      <c r="U745" t="str">
        <f t="shared" si="148"/>
        <v/>
      </c>
      <c r="V745" t="str">
        <f t="shared" si="149"/>
        <v/>
      </c>
      <c r="W745" t="str">
        <f t="shared" si="150"/>
        <v/>
      </c>
      <c r="X745" t="str">
        <f t="shared" si="151"/>
        <v/>
      </c>
    </row>
    <row r="746" spans="1:24" x14ac:dyDescent="0.35">
      <c r="A746">
        <v>2021</v>
      </c>
      <c r="B746" s="14">
        <v>44403</v>
      </c>
      <c r="C746">
        <v>10</v>
      </c>
      <c r="D746">
        <v>0.12</v>
      </c>
      <c r="E746">
        <v>10.278000000000002</v>
      </c>
      <c r="F746" s="14">
        <v>44434</v>
      </c>
      <c r="G746">
        <v>6.96</v>
      </c>
      <c r="H746">
        <v>0</v>
      </c>
      <c r="I746">
        <v>-8.0084800000000005</v>
      </c>
      <c r="J746" s="14">
        <v>44465</v>
      </c>
      <c r="K746">
        <v>35.799999999999997</v>
      </c>
      <c r="L746">
        <v>1.96</v>
      </c>
      <c r="M746">
        <v>311.34859999999998</v>
      </c>
      <c r="O746" t="str">
        <f t="shared" si="152"/>
        <v/>
      </c>
      <c r="P746" t="str">
        <f t="shared" si="143"/>
        <v/>
      </c>
      <c r="Q746" t="str">
        <f t="shared" si="144"/>
        <v/>
      </c>
      <c r="R746" t="str">
        <f t="shared" si="145"/>
        <v/>
      </c>
      <c r="S746" t="str">
        <f t="shared" si="146"/>
        <v/>
      </c>
      <c r="T746" t="str">
        <f t="shared" si="147"/>
        <v/>
      </c>
      <c r="U746" t="str">
        <f t="shared" si="148"/>
        <v/>
      </c>
      <c r="V746" t="str">
        <f t="shared" si="149"/>
        <v/>
      </c>
      <c r="W746" t="str">
        <f t="shared" si="150"/>
        <v/>
      </c>
      <c r="X746" t="str">
        <f t="shared" si="151"/>
        <v/>
      </c>
    </row>
    <row r="747" spans="1:24" x14ac:dyDescent="0.35">
      <c r="A747">
        <v>2021</v>
      </c>
      <c r="B747" s="14">
        <v>44404</v>
      </c>
      <c r="C747">
        <v>9.4</v>
      </c>
      <c r="D747">
        <v>0</v>
      </c>
      <c r="E747">
        <v>-7.2821999999999978</v>
      </c>
      <c r="F747" s="14">
        <v>44435</v>
      </c>
      <c r="G747">
        <v>6.36</v>
      </c>
      <c r="H747">
        <v>0</v>
      </c>
      <c r="I747">
        <v>-8.8706800000000001</v>
      </c>
      <c r="J747" s="14">
        <v>44466</v>
      </c>
      <c r="K747">
        <v>41.6</v>
      </c>
      <c r="L747">
        <v>0.16</v>
      </c>
      <c r="M747">
        <v>69.213200000000001</v>
      </c>
      <c r="O747" t="str">
        <f t="shared" si="152"/>
        <v/>
      </c>
      <c r="P747" t="str">
        <f t="shared" si="143"/>
        <v/>
      </c>
      <c r="Q747" t="str">
        <f t="shared" si="144"/>
        <v/>
      </c>
      <c r="R747" t="str">
        <f t="shared" si="145"/>
        <v/>
      </c>
      <c r="S747" t="str">
        <f t="shared" si="146"/>
        <v/>
      </c>
      <c r="T747" t="str">
        <f t="shared" si="147"/>
        <v/>
      </c>
      <c r="U747" t="str">
        <f t="shared" si="148"/>
        <v/>
      </c>
      <c r="V747" t="str">
        <f t="shared" si="149"/>
        <v/>
      </c>
      <c r="W747" t="str">
        <f t="shared" si="150"/>
        <v/>
      </c>
      <c r="X747" t="str">
        <f t="shared" si="151"/>
        <v/>
      </c>
    </row>
    <row r="748" spans="1:24" x14ac:dyDescent="0.35">
      <c r="A748">
        <v>2021</v>
      </c>
      <c r="B748" s="14">
        <v>44405</v>
      </c>
      <c r="C748">
        <v>8.56</v>
      </c>
      <c r="D748">
        <v>0.01</v>
      </c>
      <c r="E748">
        <v>-7.0977799999999975</v>
      </c>
      <c r="F748" s="14">
        <v>44436</v>
      </c>
      <c r="G748">
        <v>5.95</v>
      </c>
      <c r="H748">
        <v>0</v>
      </c>
      <c r="I748">
        <v>-9.4598500000000012</v>
      </c>
      <c r="J748" s="14">
        <v>44467</v>
      </c>
      <c r="K748">
        <v>35.299999999999997</v>
      </c>
      <c r="L748">
        <v>0.01</v>
      </c>
      <c r="M748">
        <v>39.287599999999998</v>
      </c>
      <c r="O748" t="str">
        <f t="shared" si="152"/>
        <v/>
      </c>
      <c r="P748" t="str">
        <f t="shared" si="143"/>
        <v/>
      </c>
      <c r="Q748" t="str">
        <f t="shared" si="144"/>
        <v/>
      </c>
      <c r="R748" t="str">
        <f t="shared" si="145"/>
        <v/>
      </c>
      <c r="S748" t="str">
        <f t="shared" si="146"/>
        <v/>
      </c>
      <c r="T748" t="str">
        <f t="shared" si="147"/>
        <v/>
      </c>
      <c r="U748" t="str">
        <f t="shared" si="148"/>
        <v/>
      </c>
      <c r="V748" t="str">
        <f t="shared" si="149"/>
        <v/>
      </c>
      <c r="W748" t="str">
        <f t="shared" si="150"/>
        <v/>
      </c>
      <c r="X748" t="str">
        <f t="shared" si="151"/>
        <v/>
      </c>
    </row>
    <row r="749" spans="1:24" x14ac:dyDescent="0.35">
      <c r="A749">
        <v>2021</v>
      </c>
      <c r="B749" s="14">
        <v>44406</v>
      </c>
      <c r="C749">
        <v>7.92</v>
      </c>
      <c r="D749">
        <v>0</v>
      </c>
      <c r="E749">
        <v>-9.4089599999999987</v>
      </c>
      <c r="F749" s="14">
        <v>44437</v>
      </c>
      <c r="G749">
        <v>5.74</v>
      </c>
      <c r="H749">
        <v>0</v>
      </c>
      <c r="I749">
        <v>-9.7616200000000006</v>
      </c>
      <c r="J749" s="14">
        <v>44468</v>
      </c>
      <c r="K749">
        <v>32.299999999999997</v>
      </c>
      <c r="L749">
        <v>0</v>
      </c>
      <c r="M749">
        <v>33.585099999999997</v>
      </c>
      <c r="O749" t="str">
        <f t="shared" si="152"/>
        <v/>
      </c>
      <c r="P749" t="str">
        <f t="shared" si="143"/>
        <v/>
      </c>
      <c r="Q749" t="str">
        <f t="shared" si="144"/>
        <v/>
      </c>
      <c r="R749" t="str">
        <f t="shared" si="145"/>
        <v/>
      </c>
      <c r="S749" t="str">
        <f t="shared" si="146"/>
        <v/>
      </c>
      <c r="T749" t="str">
        <f t="shared" si="147"/>
        <v/>
      </c>
      <c r="U749" t="str">
        <f t="shared" si="148"/>
        <v/>
      </c>
      <c r="V749" t="str">
        <f t="shared" si="149"/>
        <v/>
      </c>
      <c r="W749" t="str">
        <f t="shared" si="150"/>
        <v/>
      </c>
      <c r="X749" t="str">
        <f t="shared" si="151"/>
        <v/>
      </c>
    </row>
    <row r="750" spans="1:24" x14ac:dyDescent="0.35">
      <c r="A750">
        <v>2021</v>
      </c>
      <c r="B750" s="14">
        <v>44407</v>
      </c>
      <c r="C750">
        <v>9.65</v>
      </c>
      <c r="D750">
        <v>0.61</v>
      </c>
      <c r="E750">
        <v>77.958550000000002</v>
      </c>
      <c r="F750" s="14">
        <v>44438</v>
      </c>
      <c r="G750">
        <v>5.55</v>
      </c>
      <c r="H750">
        <v>0.01</v>
      </c>
      <c r="I750">
        <v>-8.6431500000000021</v>
      </c>
      <c r="J750" s="14">
        <v>44469</v>
      </c>
      <c r="K750">
        <v>35.200000000000003</v>
      </c>
      <c r="L750">
        <v>0.01</v>
      </c>
      <c r="M750">
        <v>39.143900000000009</v>
      </c>
      <c r="O750" t="str">
        <f t="shared" si="152"/>
        <v/>
      </c>
      <c r="P750" t="str">
        <f t="shared" si="143"/>
        <v/>
      </c>
      <c r="Q750" t="str">
        <f t="shared" si="144"/>
        <v/>
      </c>
      <c r="R750" t="str">
        <f t="shared" si="145"/>
        <v/>
      </c>
      <c r="S750" t="str">
        <f t="shared" si="146"/>
        <v/>
      </c>
      <c r="T750" t="str">
        <f t="shared" si="147"/>
        <v/>
      </c>
      <c r="U750" t="str">
        <f t="shared" si="148"/>
        <v/>
      </c>
      <c r="V750" t="str">
        <f t="shared" si="149"/>
        <v/>
      </c>
      <c r="W750" t="str">
        <f t="shared" si="150"/>
        <v/>
      </c>
      <c r="X750" t="str">
        <f t="shared" si="151"/>
        <v/>
      </c>
    </row>
    <row r="751" spans="1:24" x14ac:dyDescent="0.35">
      <c r="A751">
        <v>2021</v>
      </c>
      <c r="B751" s="14">
        <v>44408</v>
      </c>
      <c r="C751">
        <v>9.4499999999999993</v>
      </c>
      <c r="D751">
        <v>0</v>
      </c>
      <c r="E751">
        <v>-7.21035</v>
      </c>
      <c r="F751" s="14">
        <v>44439</v>
      </c>
      <c r="G751">
        <v>5.66</v>
      </c>
      <c r="H751">
        <v>0</v>
      </c>
      <c r="I751">
        <v>-9.8765800000000006</v>
      </c>
      <c r="M751" t="s">
        <v>87</v>
      </c>
      <c r="O751" t="str">
        <f t="shared" si="152"/>
        <v/>
      </c>
      <c r="P751" t="str">
        <f t="shared" si="143"/>
        <v/>
      </c>
      <c r="Q751" t="str">
        <f t="shared" si="144"/>
        <v/>
      </c>
      <c r="R751" t="str">
        <f t="shared" si="145"/>
        <v/>
      </c>
      <c r="S751" t="str">
        <f t="shared" si="146"/>
        <v/>
      </c>
      <c r="T751" t="str">
        <f t="shared" si="147"/>
        <v/>
      </c>
      <c r="U751" t="str">
        <f t="shared" si="148"/>
        <v/>
      </c>
      <c r="V751" t="str">
        <f t="shared" si="149"/>
        <v/>
      </c>
      <c r="W751" t="str">
        <f t="shared" si="150"/>
        <v/>
      </c>
      <c r="X751" t="str">
        <f t="shared" si="151"/>
        <v/>
      </c>
    </row>
    <row r="752" spans="1:24" x14ac:dyDescent="0.35">
      <c r="A752">
        <v>2022</v>
      </c>
      <c r="B752" s="14">
        <v>44743</v>
      </c>
      <c r="C752">
        <v>8.33</v>
      </c>
      <c r="D752">
        <v>0</v>
      </c>
      <c r="E752">
        <v>-8.8197899999999994</v>
      </c>
      <c r="F752" s="14">
        <v>44774</v>
      </c>
      <c r="G752">
        <v>6.67</v>
      </c>
      <c r="H752">
        <v>0</v>
      </c>
      <c r="I752">
        <v>-8.4252100000000016</v>
      </c>
      <c r="J752" s="14">
        <v>44805</v>
      </c>
      <c r="K752">
        <v>17.100000000000001</v>
      </c>
      <c r="L752">
        <v>0.03</v>
      </c>
      <c r="M752">
        <v>15.917200000000005</v>
      </c>
      <c r="O752">
        <f t="shared" si="152"/>
        <v>2022</v>
      </c>
      <c r="P752">
        <f t="shared" si="143"/>
        <v>125.94389000000001</v>
      </c>
      <c r="Q752">
        <f t="shared" si="144"/>
        <v>-40.463669999999986</v>
      </c>
      <c r="R752">
        <f t="shared" si="145"/>
        <v>406.94526999999999</v>
      </c>
      <c r="S752">
        <f t="shared" si="146"/>
        <v>-27.101989999999994</v>
      </c>
      <c r="T752">
        <f t="shared" si="147"/>
        <v>-39.843330000000002</v>
      </c>
      <c r="U752">
        <f t="shared" si="148"/>
        <v>-65.251350000000002</v>
      </c>
      <c r="V752">
        <f t="shared" si="149"/>
        <v>263.31502999999998</v>
      </c>
      <c r="W752">
        <f t="shared" si="150"/>
        <v>65.197449999999989</v>
      </c>
      <c r="X752">
        <f t="shared" si="151"/>
        <v>80.833999999999989</v>
      </c>
    </row>
    <row r="753" spans="1:24" x14ac:dyDescent="0.35">
      <c r="A753">
        <v>2022</v>
      </c>
      <c r="B753" s="14">
        <v>44744</v>
      </c>
      <c r="C753">
        <v>9.64</v>
      </c>
      <c r="D753">
        <v>0.68</v>
      </c>
      <c r="E753">
        <v>87.684680000000014</v>
      </c>
      <c r="F753" s="14">
        <v>44775</v>
      </c>
      <c r="G753">
        <v>6.44</v>
      </c>
      <c r="H753">
        <v>0</v>
      </c>
      <c r="I753">
        <v>-8.7557200000000002</v>
      </c>
      <c r="J753" s="14">
        <v>44806</v>
      </c>
      <c r="K753">
        <v>13</v>
      </c>
      <c r="L753">
        <v>0</v>
      </c>
      <c r="M753">
        <v>5.8510000000000009</v>
      </c>
      <c r="O753" t="str">
        <f t="shared" si="152"/>
        <v/>
      </c>
      <c r="P753" t="str">
        <f t="shared" si="143"/>
        <v/>
      </c>
      <c r="Q753" t="str">
        <f t="shared" si="144"/>
        <v/>
      </c>
      <c r="R753" t="str">
        <f t="shared" si="145"/>
        <v/>
      </c>
      <c r="S753" t="str">
        <f t="shared" si="146"/>
        <v/>
      </c>
      <c r="T753" t="str">
        <f t="shared" si="147"/>
        <v/>
      </c>
      <c r="U753" t="str">
        <f t="shared" si="148"/>
        <v/>
      </c>
      <c r="V753" t="str">
        <f t="shared" si="149"/>
        <v/>
      </c>
      <c r="W753" t="str">
        <f t="shared" si="150"/>
        <v/>
      </c>
      <c r="X753" t="str">
        <f t="shared" si="151"/>
        <v/>
      </c>
    </row>
    <row r="754" spans="1:24" x14ac:dyDescent="0.35">
      <c r="A754">
        <v>2022</v>
      </c>
      <c r="B754" s="14">
        <v>44745</v>
      </c>
      <c r="C754">
        <v>9.66</v>
      </c>
      <c r="D754">
        <v>0.33</v>
      </c>
      <c r="E754">
        <v>39.010919999999999</v>
      </c>
      <c r="F754" s="14">
        <v>44776</v>
      </c>
      <c r="G754">
        <v>6.25</v>
      </c>
      <c r="H754">
        <v>0.08</v>
      </c>
      <c r="I754">
        <v>2.1032499999999992</v>
      </c>
      <c r="J754" s="14">
        <v>44807</v>
      </c>
      <c r="K754">
        <v>10.5</v>
      </c>
      <c r="L754">
        <v>0</v>
      </c>
      <c r="M754">
        <v>2.2584999999999997</v>
      </c>
      <c r="O754" t="str">
        <f t="shared" si="152"/>
        <v/>
      </c>
      <c r="P754" t="str">
        <f t="shared" si="143"/>
        <v/>
      </c>
      <c r="Q754" t="str">
        <f t="shared" si="144"/>
        <v/>
      </c>
      <c r="R754" t="str">
        <f t="shared" si="145"/>
        <v/>
      </c>
      <c r="S754" t="str">
        <f t="shared" si="146"/>
        <v/>
      </c>
      <c r="T754" t="str">
        <f t="shared" si="147"/>
        <v/>
      </c>
      <c r="U754" t="str">
        <f t="shared" si="148"/>
        <v/>
      </c>
      <c r="V754" t="str">
        <f t="shared" si="149"/>
        <v/>
      </c>
      <c r="W754" t="str">
        <f t="shared" si="150"/>
        <v/>
      </c>
      <c r="X754" t="str">
        <f t="shared" si="151"/>
        <v/>
      </c>
    </row>
    <row r="755" spans="1:24" x14ac:dyDescent="0.35">
      <c r="A755">
        <v>2022</v>
      </c>
      <c r="B755" s="14">
        <v>44746</v>
      </c>
      <c r="C755">
        <v>9.07</v>
      </c>
      <c r="D755">
        <v>0</v>
      </c>
      <c r="E755">
        <v>-7.7564099999999989</v>
      </c>
      <c r="F755" s="14">
        <v>44777</v>
      </c>
      <c r="G755">
        <v>5.95</v>
      </c>
      <c r="H755">
        <v>0</v>
      </c>
      <c r="I755">
        <v>-9.4598500000000012</v>
      </c>
      <c r="J755" s="14">
        <v>44808</v>
      </c>
      <c r="K755">
        <v>8.42</v>
      </c>
      <c r="L755">
        <v>0</v>
      </c>
      <c r="M755">
        <v>-0.730459999999999</v>
      </c>
      <c r="O755" t="str">
        <f t="shared" si="152"/>
        <v/>
      </c>
      <c r="P755" t="str">
        <f t="shared" si="143"/>
        <v/>
      </c>
      <c r="Q755" t="str">
        <f t="shared" si="144"/>
        <v/>
      </c>
      <c r="R755" t="str">
        <f t="shared" si="145"/>
        <v/>
      </c>
      <c r="S755" t="str">
        <f t="shared" si="146"/>
        <v/>
      </c>
      <c r="T755" t="str">
        <f t="shared" si="147"/>
        <v/>
      </c>
      <c r="U755" t="str">
        <f t="shared" si="148"/>
        <v/>
      </c>
      <c r="V755" t="str">
        <f t="shared" si="149"/>
        <v/>
      </c>
      <c r="W755" t="str">
        <f t="shared" si="150"/>
        <v/>
      </c>
      <c r="X755" t="str">
        <f t="shared" si="151"/>
        <v/>
      </c>
    </row>
    <row r="756" spans="1:24" x14ac:dyDescent="0.35">
      <c r="A756">
        <v>2022</v>
      </c>
      <c r="B756" s="14">
        <v>44747</v>
      </c>
      <c r="C756">
        <v>8.7100000000000009</v>
      </c>
      <c r="D756">
        <v>0</v>
      </c>
      <c r="E756">
        <v>-8.2737299999999969</v>
      </c>
      <c r="F756" s="14">
        <v>44778</v>
      </c>
      <c r="G756">
        <v>5.64</v>
      </c>
      <c r="H756">
        <v>0</v>
      </c>
      <c r="I756">
        <v>-9.9053200000000015</v>
      </c>
      <c r="J756" s="14">
        <v>44809</v>
      </c>
      <c r="K756">
        <v>8.49</v>
      </c>
      <c r="L756">
        <v>0.02</v>
      </c>
      <c r="M756">
        <v>2.1531300000000013</v>
      </c>
      <c r="O756" t="str">
        <f t="shared" si="152"/>
        <v/>
      </c>
      <c r="P756" t="str">
        <f t="shared" si="143"/>
        <v/>
      </c>
      <c r="Q756" t="str">
        <f t="shared" si="144"/>
        <v/>
      </c>
      <c r="R756" t="str">
        <f t="shared" si="145"/>
        <v/>
      </c>
      <c r="S756" t="str">
        <f t="shared" si="146"/>
        <v/>
      </c>
      <c r="T756" t="str">
        <f t="shared" si="147"/>
        <v/>
      </c>
      <c r="U756" t="str">
        <f t="shared" si="148"/>
        <v/>
      </c>
      <c r="V756" t="str">
        <f t="shared" si="149"/>
        <v/>
      </c>
      <c r="W756" t="str">
        <f t="shared" si="150"/>
        <v/>
      </c>
      <c r="X756" t="str">
        <f t="shared" si="151"/>
        <v/>
      </c>
    </row>
    <row r="757" spans="1:24" x14ac:dyDescent="0.35">
      <c r="A757">
        <v>2022</v>
      </c>
      <c r="B757" s="14">
        <v>44748</v>
      </c>
      <c r="C757">
        <v>10.6</v>
      </c>
      <c r="D757">
        <v>0.27</v>
      </c>
      <c r="E757">
        <v>32.012700000000002</v>
      </c>
      <c r="F757" s="14">
        <v>44779</v>
      </c>
      <c r="G757">
        <v>5.71</v>
      </c>
      <c r="H757">
        <v>0</v>
      </c>
      <c r="I757">
        <v>-9.8047300000000011</v>
      </c>
      <c r="J757" s="14">
        <v>44810</v>
      </c>
      <c r="K757">
        <v>11.3</v>
      </c>
      <c r="L757">
        <v>1.22</v>
      </c>
      <c r="M757">
        <v>173.1711</v>
      </c>
      <c r="O757" t="str">
        <f t="shared" si="152"/>
        <v/>
      </c>
      <c r="P757" t="str">
        <f t="shared" si="143"/>
        <v/>
      </c>
      <c r="Q757" t="str">
        <f t="shared" si="144"/>
        <v/>
      </c>
      <c r="R757" t="str">
        <f t="shared" si="145"/>
        <v/>
      </c>
      <c r="S757" t="str">
        <f t="shared" si="146"/>
        <v/>
      </c>
      <c r="T757" t="str">
        <f t="shared" si="147"/>
        <v/>
      </c>
      <c r="U757" t="str">
        <f t="shared" si="148"/>
        <v/>
      </c>
      <c r="V757" t="str">
        <f t="shared" si="149"/>
        <v/>
      </c>
      <c r="W757" t="str">
        <f t="shared" si="150"/>
        <v/>
      </c>
      <c r="X757" t="str">
        <f t="shared" si="151"/>
        <v/>
      </c>
    </row>
    <row r="758" spans="1:24" x14ac:dyDescent="0.35">
      <c r="A758">
        <v>2022</v>
      </c>
      <c r="B758" s="14">
        <v>44749</v>
      </c>
      <c r="C758">
        <v>8.9600000000000009</v>
      </c>
      <c r="D758">
        <v>0</v>
      </c>
      <c r="E758">
        <v>-7.9144799999999975</v>
      </c>
      <c r="F758" s="14">
        <v>44780</v>
      </c>
      <c r="G758">
        <v>5.51</v>
      </c>
      <c r="H758">
        <v>0</v>
      </c>
      <c r="I758">
        <v>-10.092130000000001</v>
      </c>
      <c r="J758" s="14">
        <v>44811</v>
      </c>
      <c r="K758">
        <v>9.6999999999999993</v>
      </c>
      <c r="L758">
        <v>0</v>
      </c>
      <c r="M758">
        <v>1.1089000000000002</v>
      </c>
      <c r="O758" t="str">
        <f t="shared" si="152"/>
        <v/>
      </c>
      <c r="P758" t="str">
        <f t="shared" si="143"/>
        <v/>
      </c>
      <c r="Q758" t="str">
        <f t="shared" si="144"/>
        <v/>
      </c>
      <c r="R758" t="str">
        <f t="shared" si="145"/>
        <v/>
      </c>
      <c r="S758" t="str">
        <f t="shared" si="146"/>
        <v/>
      </c>
      <c r="T758" t="str">
        <f t="shared" si="147"/>
        <v/>
      </c>
      <c r="U758" t="str">
        <f t="shared" si="148"/>
        <v/>
      </c>
      <c r="V758" t="str">
        <f t="shared" si="149"/>
        <v/>
      </c>
      <c r="W758" t="str">
        <f t="shared" si="150"/>
        <v/>
      </c>
      <c r="X758" t="str">
        <f t="shared" si="151"/>
        <v/>
      </c>
    </row>
    <row r="759" spans="1:24" x14ac:dyDescent="0.35">
      <c r="A759">
        <v>2022</v>
      </c>
      <c r="B759" s="14">
        <v>44750</v>
      </c>
      <c r="C759">
        <v>8.5500000000000007</v>
      </c>
      <c r="D759">
        <v>7.0000000000000007E-2</v>
      </c>
      <c r="E759">
        <v>1.236850000000004</v>
      </c>
      <c r="F759" s="14">
        <v>44781</v>
      </c>
      <c r="G759">
        <v>5.32</v>
      </c>
      <c r="H759">
        <v>0</v>
      </c>
      <c r="I759">
        <v>-10.365160000000001</v>
      </c>
      <c r="J759" s="14">
        <v>44812</v>
      </c>
      <c r="K759">
        <v>8.35</v>
      </c>
      <c r="L759">
        <v>0</v>
      </c>
      <c r="M759">
        <v>-0.8310499999999994</v>
      </c>
      <c r="O759" t="str">
        <f t="shared" si="152"/>
        <v/>
      </c>
      <c r="P759" t="str">
        <f t="shared" si="143"/>
        <v/>
      </c>
      <c r="Q759" t="str">
        <f t="shared" si="144"/>
        <v/>
      </c>
      <c r="R759" t="str">
        <f t="shared" si="145"/>
        <v/>
      </c>
      <c r="S759" t="str">
        <f t="shared" si="146"/>
        <v/>
      </c>
      <c r="T759" t="str">
        <f t="shared" si="147"/>
        <v/>
      </c>
      <c r="U759" t="str">
        <f t="shared" si="148"/>
        <v/>
      </c>
      <c r="V759" t="str">
        <f t="shared" si="149"/>
        <v/>
      </c>
      <c r="W759" t="str">
        <f t="shared" si="150"/>
        <v/>
      </c>
      <c r="X759" t="str">
        <f t="shared" si="151"/>
        <v/>
      </c>
    </row>
    <row r="760" spans="1:24" x14ac:dyDescent="0.35">
      <c r="A760">
        <v>2022</v>
      </c>
      <c r="B760" s="14">
        <v>44751</v>
      </c>
      <c r="C760">
        <v>8.9700000000000006</v>
      </c>
      <c r="D760">
        <v>7.0000000000000007E-2</v>
      </c>
      <c r="E760">
        <v>1.8403900000000029</v>
      </c>
      <c r="F760" s="14">
        <v>44782</v>
      </c>
      <c r="G760">
        <v>5.73</v>
      </c>
      <c r="H760">
        <v>0.04</v>
      </c>
      <c r="I760">
        <v>-4.2099900000000003</v>
      </c>
      <c r="J760" s="14">
        <v>44813</v>
      </c>
      <c r="K760">
        <v>7.42</v>
      </c>
      <c r="L760">
        <v>0</v>
      </c>
      <c r="M760">
        <v>-2.1674600000000002</v>
      </c>
      <c r="O760" t="str">
        <f t="shared" si="152"/>
        <v/>
      </c>
      <c r="P760" t="str">
        <f t="shared" si="143"/>
        <v/>
      </c>
      <c r="Q760" t="str">
        <f t="shared" si="144"/>
        <v/>
      </c>
      <c r="R760" t="str">
        <f t="shared" si="145"/>
        <v/>
      </c>
      <c r="S760" t="str">
        <f t="shared" si="146"/>
        <v/>
      </c>
      <c r="T760" t="str">
        <f t="shared" si="147"/>
        <v/>
      </c>
      <c r="U760" t="str">
        <f t="shared" si="148"/>
        <v/>
      </c>
      <c r="V760" t="str">
        <f t="shared" si="149"/>
        <v/>
      </c>
      <c r="W760" t="str">
        <f t="shared" si="150"/>
        <v/>
      </c>
      <c r="X760" t="str">
        <f t="shared" si="151"/>
        <v/>
      </c>
    </row>
    <row r="761" spans="1:24" x14ac:dyDescent="0.35">
      <c r="A761">
        <v>2022</v>
      </c>
      <c r="B761" s="14">
        <v>44752</v>
      </c>
      <c r="C761">
        <v>8.58</v>
      </c>
      <c r="D761">
        <v>0</v>
      </c>
      <c r="E761">
        <v>-8.4605399999999982</v>
      </c>
      <c r="F761" s="14">
        <v>44783</v>
      </c>
      <c r="G761">
        <v>5.45</v>
      </c>
      <c r="H761">
        <v>0</v>
      </c>
      <c r="I761">
        <v>-10.178350000000002</v>
      </c>
      <c r="J761" s="14">
        <v>44814</v>
      </c>
      <c r="K761">
        <v>7</v>
      </c>
      <c r="L761">
        <v>0</v>
      </c>
      <c r="M761">
        <v>-2.770999999999999</v>
      </c>
      <c r="O761" t="str">
        <f t="shared" si="152"/>
        <v/>
      </c>
      <c r="P761" t="str">
        <f t="shared" si="143"/>
        <v/>
      </c>
      <c r="Q761" t="str">
        <f t="shared" si="144"/>
        <v/>
      </c>
      <c r="R761" t="str">
        <f t="shared" si="145"/>
        <v/>
      </c>
      <c r="S761" t="str">
        <f t="shared" si="146"/>
        <v/>
      </c>
      <c r="T761" t="str">
        <f t="shared" si="147"/>
        <v/>
      </c>
      <c r="U761" t="str">
        <f t="shared" si="148"/>
        <v/>
      </c>
      <c r="V761" t="str">
        <f t="shared" si="149"/>
        <v/>
      </c>
      <c r="W761" t="str">
        <f t="shared" si="150"/>
        <v/>
      </c>
      <c r="X761" t="str">
        <f t="shared" si="151"/>
        <v/>
      </c>
    </row>
    <row r="762" spans="1:24" x14ac:dyDescent="0.35">
      <c r="A762">
        <v>2022</v>
      </c>
      <c r="B762" s="14">
        <v>44753</v>
      </c>
      <c r="C762">
        <v>8.2799999999999994</v>
      </c>
      <c r="D762">
        <v>0</v>
      </c>
      <c r="E762">
        <v>-8.8916399999999989</v>
      </c>
      <c r="F762" s="14">
        <v>44784</v>
      </c>
      <c r="G762">
        <v>5.09</v>
      </c>
      <c r="H762">
        <v>0</v>
      </c>
      <c r="I762">
        <v>-10.695670000000002</v>
      </c>
      <c r="J762" s="14">
        <v>44815</v>
      </c>
      <c r="K762">
        <v>6.54</v>
      </c>
      <c r="L762">
        <v>0</v>
      </c>
      <c r="M762">
        <v>-3.4320199999999996</v>
      </c>
      <c r="O762" t="str">
        <f t="shared" si="152"/>
        <v/>
      </c>
      <c r="P762" t="str">
        <f t="shared" si="143"/>
        <v/>
      </c>
      <c r="Q762" t="str">
        <f t="shared" si="144"/>
        <v/>
      </c>
      <c r="R762" t="str">
        <f t="shared" si="145"/>
        <v/>
      </c>
      <c r="S762" t="str">
        <f t="shared" si="146"/>
        <v/>
      </c>
      <c r="T762" t="str">
        <f t="shared" si="147"/>
        <v/>
      </c>
      <c r="U762" t="str">
        <f t="shared" si="148"/>
        <v/>
      </c>
      <c r="V762" t="str">
        <f t="shared" si="149"/>
        <v/>
      </c>
      <c r="W762" t="str">
        <f t="shared" si="150"/>
        <v/>
      </c>
      <c r="X762" t="str">
        <f t="shared" si="151"/>
        <v/>
      </c>
    </row>
    <row r="763" spans="1:24" x14ac:dyDescent="0.35">
      <c r="A763">
        <v>2022</v>
      </c>
      <c r="B763" s="14">
        <v>44754</v>
      </c>
      <c r="C763">
        <v>8.08</v>
      </c>
      <c r="D763">
        <v>0</v>
      </c>
      <c r="E763">
        <v>-9.1790399999999988</v>
      </c>
      <c r="F763" s="14">
        <v>44785</v>
      </c>
      <c r="G763">
        <v>4.92</v>
      </c>
      <c r="H763">
        <v>0</v>
      </c>
      <c r="I763">
        <v>-10.939960000000001</v>
      </c>
      <c r="J763" s="14">
        <v>44816</v>
      </c>
      <c r="K763">
        <v>6.48</v>
      </c>
      <c r="L763">
        <v>0</v>
      </c>
      <c r="M763">
        <v>-3.5182399999999987</v>
      </c>
      <c r="O763" t="str">
        <f t="shared" si="152"/>
        <v/>
      </c>
      <c r="P763" t="str">
        <f t="shared" si="143"/>
        <v/>
      </c>
      <c r="Q763" t="str">
        <f t="shared" si="144"/>
        <v/>
      </c>
      <c r="R763" t="str">
        <f t="shared" si="145"/>
        <v/>
      </c>
      <c r="S763" t="str">
        <f t="shared" si="146"/>
        <v/>
      </c>
      <c r="T763" t="str">
        <f t="shared" si="147"/>
        <v/>
      </c>
      <c r="U763" t="str">
        <f t="shared" si="148"/>
        <v/>
      </c>
      <c r="V763" t="str">
        <f t="shared" si="149"/>
        <v/>
      </c>
      <c r="W763" t="str">
        <f t="shared" si="150"/>
        <v/>
      </c>
      <c r="X763" t="str">
        <f t="shared" si="151"/>
        <v/>
      </c>
    </row>
    <row r="764" spans="1:24" x14ac:dyDescent="0.35">
      <c r="A764">
        <v>2022</v>
      </c>
      <c r="B764" s="14">
        <v>44755</v>
      </c>
      <c r="C764">
        <v>7.75</v>
      </c>
      <c r="D764">
        <v>0</v>
      </c>
      <c r="E764">
        <v>-9.6532499999999981</v>
      </c>
      <c r="F764" s="14">
        <v>44786</v>
      </c>
      <c r="G764">
        <v>4.78</v>
      </c>
      <c r="H764">
        <v>0</v>
      </c>
      <c r="I764">
        <v>-11.14114</v>
      </c>
      <c r="J764" s="14">
        <v>44817</v>
      </c>
      <c r="K764">
        <v>6.2</v>
      </c>
      <c r="L764">
        <v>0</v>
      </c>
      <c r="M764">
        <v>-3.9206000000000003</v>
      </c>
      <c r="O764" t="str">
        <f t="shared" si="152"/>
        <v/>
      </c>
      <c r="P764" t="str">
        <f t="shared" si="143"/>
        <v/>
      </c>
      <c r="Q764" t="str">
        <f t="shared" si="144"/>
        <v/>
      </c>
      <c r="R764" t="str">
        <f t="shared" si="145"/>
        <v/>
      </c>
      <c r="S764" t="str">
        <f t="shared" si="146"/>
        <v/>
      </c>
      <c r="T764" t="str">
        <f t="shared" si="147"/>
        <v/>
      </c>
      <c r="U764" t="str">
        <f t="shared" si="148"/>
        <v/>
      </c>
      <c r="V764" t="str">
        <f t="shared" si="149"/>
        <v/>
      </c>
      <c r="W764" t="str">
        <f t="shared" si="150"/>
        <v/>
      </c>
      <c r="X764" t="str">
        <f t="shared" si="151"/>
        <v/>
      </c>
    </row>
    <row r="765" spans="1:24" x14ac:dyDescent="0.35">
      <c r="A765">
        <v>2022</v>
      </c>
      <c r="B765" s="14">
        <v>44756</v>
      </c>
      <c r="C765">
        <v>8.3800000000000008</v>
      </c>
      <c r="D765">
        <v>0.01</v>
      </c>
      <c r="E765">
        <v>-7.3564399999999983</v>
      </c>
      <c r="F765" s="14">
        <v>44787</v>
      </c>
      <c r="G765">
        <v>4.76</v>
      </c>
      <c r="H765">
        <v>0</v>
      </c>
      <c r="I765">
        <v>-11.169880000000003</v>
      </c>
      <c r="J765" s="14">
        <v>44818</v>
      </c>
      <c r="K765">
        <v>6.01</v>
      </c>
      <c r="L765">
        <v>0.04</v>
      </c>
      <c r="M765">
        <v>1.3723699999999992</v>
      </c>
      <c r="O765" t="str">
        <f t="shared" si="152"/>
        <v/>
      </c>
      <c r="P765" t="str">
        <f t="shared" si="143"/>
        <v/>
      </c>
      <c r="Q765" t="str">
        <f t="shared" si="144"/>
        <v/>
      </c>
      <c r="R765" t="str">
        <f t="shared" si="145"/>
        <v/>
      </c>
      <c r="S765" t="str">
        <f t="shared" si="146"/>
        <v/>
      </c>
      <c r="T765" t="str">
        <f t="shared" si="147"/>
        <v/>
      </c>
      <c r="U765" t="str">
        <f t="shared" si="148"/>
        <v/>
      </c>
      <c r="V765" t="str">
        <f t="shared" si="149"/>
        <v/>
      </c>
      <c r="W765" t="str">
        <f t="shared" si="150"/>
        <v/>
      </c>
      <c r="X765" t="str">
        <f t="shared" si="151"/>
        <v/>
      </c>
    </row>
    <row r="766" spans="1:24" x14ac:dyDescent="0.35">
      <c r="A766">
        <v>2022</v>
      </c>
      <c r="B766" s="14">
        <v>44757</v>
      </c>
      <c r="C766">
        <v>8.91</v>
      </c>
      <c r="D766">
        <v>0.18</v>
      </c>
      <c r="E766">
        <v>17.060669999999998</v>
      </c>
      <c r="F766" s="14">
        <v>44788</v>
      </c>
      <c r="G766">
        <v>4.58</v>
      </c>
      <c r="H766">
        <v>0</v>
      </c>
      <c r="I766">
        <v>-11.428540000000002</v>
      </c>
      <c r="J766" s="14">
        <v>44819</v>
      </c>
      <c r="K766">
        <v>5.63</v>
      </c>
      <c r="L766">
        <v>0</v>
      </c>
      <c r="M766">
        <v>-4.7396899999999995</v>
      </c>
      <c r="O766" t="str">
        <f t="shared" si="152"/>
        <v/>
      </c>
      <c r="P766" t="str">
        <f t="shared" si="143"/>
        <v/>
      </c>
      <c r="Q766" t="str">
        <f t="shared" si="144"/>
        <v/>
      </c>
      <c r="R766" t="str">
        <f t="shared" si="145"/>
        <v/>
      </c>
      <c r="S766" t="str">
        <f t="shared" si="146"/>
        <v/>
      </c>
      <c r="T766" t="str">
        <f t="shared" si="147"/>
        <v/>
      </c>
      <c r="U766" t="str">
        <f t="shared" si="148"/>
        <v/>
      </c>
      <c r="V766" t="str">
        <f t="shared" si="149"/>
        <v/>
      </c>
      <c r="W766" t="str">
        <f t="shared" si="150"/>
        <v/>
      </c>
      <c r="X766" t="str">
        <f t="shared" si="151"/>
        <v/>
      </c>
    </row>
    <row r="767" spans="1:24" x14ac:dyDescent="0.35">
      <c r="A767">
        <v>2022</v>
      </c>
      <c r="B767" s="14">
        <v>44758</v>
      </c>
      <c r="C767">
        <v>8.25</v>
      </c>
      <c r="D767">
        <v>0</v>
      </c>
      <c r="E767">
        <v>-8.9347499999999993</v>
      </c>
      <c r="F767" s="14">
        <v>44789</v>
      </c>
      <c r="G767">
        <v>4.45</v>
      </c>
      <c r="H767">
        <v>0</v>
      </c>
      <c r="I767">
        <v>-11.615350000000001</v>
      </c>
      <c r="J767" s="14">
        <v>44820</v>
      </c>
      <c r="K767">
        <v>5.36</v>
      </c>
      <c r="L767">
        <v>0</v>
      </c>
      <c r="M767">
        <v>-5.1276799999999989</v>
      </c>
      <c r="O767" t="str">
        <f t="shared" si="152"/>
        <v/>
      </c>
      <c r="P767" t="str">
        <f t="shared" si="143"/>
        <v/>
      </c>
      <c r="Q767" t="str">
        <f t="shared" si="144"/>
        <v/>
      </c>
      <c r="R767" t="str">
        <f t="shared" si="145"/>
        <v/>
      </c>
      <c r="S767" t="str">
        <f t="shared" si="146"/>
        <v/>
      </c>
      <c r="T767" t="str">
        <f t="shared" si="147"/>
        <v/>
      </c>
      <c r="U767" t="str">
        <f t="shared" si="148"/>
        <v/>
      </c>
      <c r="V767" t="str">
        <f t="shared" si="149"/>
        <v/>
      </c>
      <c r="W767" t="str">
        <f t="shared" si="150"/>
        <v/>
      </c>
      <c r="X767" t="str">
        <f t="shared" si="151"/>
        <v/>
      </c>
    </row>
    <row r="768" spans="1:24" x14ac:dyDescent="0.35">
      <c r="A768">
        <v>2022</v>
      </c>
      <c r="B768" s="14">
        <v>44759</v>
      </c>
      <c r="C768">
        <v>7.81</v>
      </c>
      <c r="D768">
        <v>0</v>
      </c>
      <c r="E768">
        <v>-9.567029999999999</v>
      </c>
      <c r="F768" s="14">
        <v>44790</v>
      </c>
      <c r="G768">
        <v>11.7</v>
      </c>
      <c r="H768">
        <v>0.63</v>
      </c>
      <c r="I768">
        <v>86.467399999999998</v>
      </c>
      <c r="J768" s="14">
        <v>44821</v>
      </c>
      <c r="K768">
        <v>5.07</v>
      </c>
      <c r="L768">
        <v>0</v>
      </c>
      <c r="M768">
        <v>-5.5444099999999992</v>
      </c>
      <c r="O768" t="str">
        <f t="shared" si="152"/>
        <v/>
      </c>
      <c r="P768" t="str">
        <f t="shared" si="143"/>
        <v/>
      </c>
      <c r="Q768" t="str">
        <f t="shared" si="144"/>
        <v/>
      </c>
      <c r="R768" t="str">
        <f t="shared" si="145"/>
        <v/>
      </c>
      <c r="S768" t="str">
        <f t="shared" si="146"/>
        <v/>
      </c>
      <c r="T768" t="str">
        <f t="shared" si="147"/>
        <v/>
      </c>
      <c r="U768" t="str">
        <f t="shared" si="148"/>
        <v/>
      </c>
      <c r="V768" t="str">
        <f t="shared" si="149"/>
        <v/>
      </c>
      <c r="W768" t="str">
        <f t="shared" si="150"/>
        <v/>
      </c>
      <c r="X768" t="str">
        <f t="shared" si="151"/>
        <v/>
      </c>
    </row>
    <row r="769" spans="1:24" x14ac:dyDescent="0.35">
      <c r="A769">
        <v>2022</v>
      </c>
      <c r="B769" s="14">
        <v>44760</v>
      </c>
      <c r="C769">
        <v>7.84</v>
      </c>
      <c r="D769">
        <v>0</v>
      </c>
      <c r="E769">
        <v>-9.5239199999999986</v>
      </c>
      <c r="F769" s="14">
        <v>44791</v>
      </c>
      <c r="G769">
        <v>15</v>
      </c>
      <c r="H769">
        <v>1.65</v>
      </c>
      <c r="I769">
        <v>233.14249999999996</v>
      </c>
      <c r="J769" s="14">
        <v>44822</v>
      </c>
      <c r="K769">
        <v>5.63</v>
      </c>
      <c r="L769">
        <v>0</v>
      </c>
      <c r="M769">
        <v>-4.7396899999999995</v>
      </c>
      <c r="O769" t="str">
        <f t="shared" si="152"/>
        <v/>
      </c>
      <c r="P769" t="str">
        <f t="shared" si="143"/>
        <v/>
      </c>
      <c r="Q769" t="str">
        <f t="shared" si="144"/>
        <v/>
      </c>
      <c r="R769" t="str">
        <f t="shared" si="145"/>
        <v/>
      </c>
      <c r="S769" t="str">
        <f t="shared" si="146"/>
        <v/>
      </c>
      <c r="T769" t="str">
        <f t="shared" si="147"/>
        <v/>
      </c>
      <c r="U769" t="str">
        <f t="shared" si="148"/>
        <v/>
      </c>
      <c r="V769" t="str">
        <f t="shared" si="149"/>
        <v/>
      </c>
      <c r="W769" t="str">
        <f t="shared" si="150"/>
        <v/>
      </c>
      <c r="X769" t="str">
        <f t="shared" si="151"/>
        <v/>
      </c>
    </row>
    <row r="770" spans="1:24" x14ac:dyDescent="0.35">
      <c r="A770">
        <v>2022</v>
      </c>
      <c r="B770" s="14">
        <v>44761</v>
      </c>
      <c r="C770">
        <v>31.3</v>
      </c>
      <c r="D770">
        <v>2.74</v>
      </c>
      <c r="E770">
        <v>405.45910000000003</v>
      </c>
      <c r="F770" s="14">
        <v>44792</v>
      </c>
      <c r="G770">
        <v>9.69</v>
      </c>
      <c r="H770">
        <v>0.01</v>
      </c>
      <c r="I770">
        <v>-2.6939700000000029</v>
      </c>
      <c r="J770" s="14">
        <v>44823</v>
      </c>
      <c r="K770">
        <v>6.39</v>
      </c>
      <c r="L770">
        <v>0.46</v>
      </c>
      <c r="M770">
        <v>60.361429999999999</v>
      </c>
      <c r="O770" t="str">
        <f t="shared" si="152"/>
        <v/>
      </c>
      <c r="P770" t="str">
        <f t="shared" si="143"/>
        <v/>
      </c>
      <c r="Q770" t="str">
        <f t="shared" si="144"/>
        <v/>
      </c>
      <c r="R770" t="str">
        <f t="shared" si="145"/>
        <v/>
      </c>
      <c r="S770" t="str">
        <f t="shared" si="146"/>
        <v/>
      </c>
      <c r="T770" t="str">
        <f t="shared" si="147"/>
        <v/>
      </c>
      <c r="U770" t="str">
        <f t="shared" si="148"/>
        <v/>
      </c>
      <c r="V770" t="str">
        <f t="shared" si="149"/>
        <v/>
      </c>
      <c r="W770" t="str">
        <f t="shared" si="150"/>
        <v/>
      </c>
      <c r="X770" t="str">
        <f t="shared" si="151"/>
        <v/>
      </c>
    </row>
    <row r="771" spans="1:24" x14ac:dyDescent="0.35">
      <c r="A771">
        <v>2022</v>
      </c>
      <c r="B771" s="14">
        <v>44762</v>
      </c>
      <c r="C771">
        <v>21.2</v>
      </c>
      <c r="D771">
        <v>0</v>
      </c>
      <c r="E771">
        <v>9.6744000000000021</v>
      </c>
      <c r="F771" s="14">
        <v>44793</v>
      </c>
      <c r="G771">
        <v>8.14</v>
      </c>
      <c r="H771">
        <v>0</v>
      </c>
      <c r="I771">
        <v>-6.3128200000000003</v>
      </c>
      <c r="J771" s="14">
        <v>44824</v>
      </c>
      <c r="K771">
        <v>22.1</v>
      </c>
      <c r="L771">
        <v>1.69</v>
      </c>
      <c r="M771">
        <v>254.09120000000001</v>
      </c>
      <c r="O771" t="str">
        <f t="shared" si="152"/>
        <v/>
      </c>
      <c r="P771" t="str">
        <f t="shared" si="143"/>
        <v/>
      </c>
      <c r="Q771" t="str">
        <f t="shared" si="144"/>
        <v/>
      </c>
      <c r="R771" t="str">
        <f t="shared" si="145"/>
        <v/>
      </c>
      <c r="S771" t="str">
        <f t="shared" si="146"/>
        <v/>
      </c>
      <c r="T771" t="str">
        <f t="shared" si="147"/>
        <v/>
      </c>
      <c r="U771" t="str">
        <f t="shared" si="148"/>
        <v/>
      </c>
      <c r="V771" t="str">
        <f t="shared" si="149"/>
        <v/>
      </c>
      <c r="W771" t="str">
        <f t="shared" si="150"/>
        <v/>
      </c>
      <c r="X771" t="str">
        <f t="shared" si="151"/>
        <v/>
      </c>
    </row>
    <row r="772" spans="1:24" x14ac:dyDescent="0.35">
      <c r="A772">
        <v>2022</v>
      </c>
      <c r="B772" s="14">
        <v>44763</v>
      </c>
      <c r="C772">
        <v>16.399999999999999</v>
      </c>
      <c r="D772">
        <v>0</v>
      </c>
      <c r="E772">
        <v>2.7768000000000015</v>
      </c>
      <c r="F772" s="14">
        <v>44794</v>
      </c>
      <c r="G772">
        <v>7.23</v>
      </c>
      <c r="H772">
        <v>0</v>
      </c>
      <c r="I772">
        <v>-7.6204900000000002</v>
      </c>
      <c r="J772" s="14">
        <v>44825</v>
      </c>
      <c r="K772">
        <v>23.5</v>
      </c>
      <c r="L772">
        <v>0</v>
      </c>
      <c r="M772">
        <v>20.939500000000002</v>
      </c>
      <c r="O772" t="str">
        <f t="shared" si="152"/>
        <v/>
      </c>
      <c r="P772" t="str">
        <f t="shared" si="143"/>
        <v/>
      </c>
      <c r="Q772" t="str">
        <f t="shared" si="144"/>
        <v/>
      </c>
      <c r="R772" t="str">
        <f t="shared" si="145"/>
        <v/>
      </c>
      <c r="S772" t="str">
        <f t="shared" si="146"/>
        <v/>
      </c>
      <c r="T772" t="str">
        <f t="shared" si="147"/>
        <v/>
      </c>
      <c r="U772" t="str">
        <f t="shared" si="148"/>
        <v/>
      </c>
      <c r="V772" t="str">
        <f t="shared" si="149"/>
        <v/>
      </c>
      <c r="W772" t="str">
        <f t="shared" si="150"/>
        <v/>
      </c>
      <c r="X772" t="str">
        <f t="shared" si="151"/>
        <v/>
      </c>
    </row>
    <row r="773" spans="1:24" x14ac:dyDescent="0.35">
      <c r="A773">
        <v>2022</v>
      </c>
      <c r="B773" s="14">
        <v>44764</v>
      </c>
      <c r="C773">
        <v>14.1</v>
      </c>
      <c r="D773">
        <v>0</v>
      </c>
      <c r="E773">
        <v>-0.52829999999999799</v>
      </c>
      <c r="F773" s="14">
        <v>44795</v>
      </c>
      <c r="G773">
        <v>6.72</v>
      </c>
      <c r="H773">
        <v>0</v>
      </c>
      <c r="I773">
        <v>-8.3533600000000021</v>
      </c>
      <c r="J773" s="14">
        <v>44826</v>
      </c>
      <c r="K773">
        <v>48.8</v>
      </c>
      <c r="L773">
        <v>1.24</v>
      </c>
      <c r="M773">
        <v>229.84159999999997</v>
      </c>
      <c r="O773" t="str">
        <f t="shared" si="152"/>
        <v/>
      </c>
      <c r="P773" t="str">
        <f t="shared" si="143"/>
        <v/>
      </c>
      <c r="Q773" t="str">
        <f t="shared" si="144"/>
        <v/>
      </c>
      <c r="R773" t="str">
        <f t="shared" si="145"/>
        <v/>
      </c>
      <c r="S773" t="str">
        <f t="shared" si="146"/>
        <v/>
      </c>
      <c r="T773" t="str">
        <f t="shared" si="147"/>
        <v/>
      </c>
      <c r="U773" t="str">
        <f t="shared" si="148"/>
        <v/>
      </c>
      <c r="V773" t="str">
        <f t="shared" si="149"/>
        <v/>
      </c>
      <c r="W773" t="str">
        <f t="shared" si="150"/>
        <v/>
      </c>
      <c r="X773" t="str">
        <f t="shared" si="151"/>
        <v/>
      </c>
    </row>
    <row r="774" spans="1:24" x14ac:dyDescent="0.35">
      <c r="A774">
        <v>2022</v>
      </c>
      <c r="B774" s="14">
        <v>44765</v>
      </c>
      <c r="C774">
        <v>12.2</v>
      </c>
      <c r="D774">
        <v>0</v>
      </c>
      <c r="E774">
        <v>-3.2586000000000013</v>
      </c>
      <c r="F774" s="14">
        <v>44796</v>
      </c>
      <c r="G774">
        <v>13.3</v>
      </c>
      <c r="H774">
        <v>0.7</v>
      </c>
      <c r="I774">
        <v>98.507100000000008</v>
      </c>
      <c r="J774" s="14">
        <v>44827</v>
      </c>
      <c r="K774">
        <v>81.900000000000006</v>
      </c>
      <c r="L774">
        <v>1.27</v>
      </c>
      <c r="M774">
        <v>281.58080000000001</v>
      </c>
      <c r="O774" t="str">
        <f t="shared" si="152"/>
        <v/>
      </c>
      <c r="P774" t="str">
        <f t="shared" ref="P774:P813" si="153">IF(AND($O774&lt;&gt;"",$E774&lt;&gt;""),SUM(E774:E780),"")</f>
        <v/>
      </c>
      <c r="Q774" t="str">
        <f t="shared" ref="Q774:Q813" si="154">IF(AND($O774&lt;&gt;"",$E781&lt;&gt;""),SUM(E781:E787),"")</f>
        <v/>
      </c>
      <c r="R774" t="str">
        <f t="shared" ref="R774:R813" si="155">IF(AND($O774&lt;&gt;"",$E788&lt;&gt;""),SUM(E788:E794),"")</f>
        <v/>
      </c>
      <c r="S774" t="str">
        <f t="shared" ref="S774:S813" si="156">IF(AND($O774&lt;&gt;"",$E795&lt;&gt;""),SUM(E795:E801),"")</f>
        <v/>
      </c>
      <c r="T774" t="str">
        <f t="shared" ref="T774:T813" si="157">IF(AND($O774&lt;&gt;"",$E802&lt;&gt;""),SUM(E802:E804)+SUM(I774:I777),"")</f>
        <v/>
      </c>
      <c r="U774" t="str">
        <f t="shared" ref="U774:U813" si="158">IF(AND($O774&lt;&gt;"",$I778&lt;&gt;""),SUM(I778:I784),"")</f>
        <v/>
      </c>
      <c r="V774" t="str">
        <f t="shared" ref="V774:V813" si="159">IF(AND($O774&lt;&gt;"",$I785&lt;&gt;""),SUM(I785:I791),"")</f>
        <v/>
      </c>
      <c r="W774" t="str">
        <f t="shared" ref="W774:W813" si="160">IF(AND($O774&lt;&gt;"",$I792&lt;&gt;""),SUM(I792:I798),"")</f>
        <v/>
      </c>
      <c r="X774" t="str">
        <f t="shared" ref="X774:X813" si="161">IF(AND($O774&lt;&gt;"",$I799&lt;&gt;""),SUM(I799:I804)+M774,"")</f>
        <v/>
      </c>
    </row>
    <row r="775" spans="1:24" x14ac:dyDescent="0.35">
      <c r="A775">
        <v>2022</v>
      </c>
      <c r="B775" s="14">
        <v>44766</v>
      </c>
      <c r="C775">
        <v>10.7</v>
      </c>
      <c r="D775">
        <v>0</v>
      </c>
      <c r="E775">
        <v>-5.4140999999999995</v>
      </c>
      <c r="F775" s="14">
        <v>44797</v>
      </c>
      <c r="G775">
        <v>10.4</v>
      </c>
      <c r="H775">
        <v>0</v>
      </c>
      <c r="I775">
        <v>-3.0652000000000008</v>
      </c>
      <c r="J775" s="14">
        <v>44828</v>
      </c>
      <c r="K775">
        <v>62.3</v>
      </c>
      <c r="L775">
        <v>0</v>
      </c>
      <c r="M775">
        <v>76.695099999999996</v>
      </c>
      <c r="O775" t="str">
        <f t="shared" si="152"/>
        <v/>
      </c>
      <c r="P775" t="str">
        <f t="shared" si="153"/>
        <v/>
      </c>
      <c r="Q775" t="str">
        <f t="shared" si="154"/>
        <v/>
      </c>
      <c r="R775" t="str">
        <f t="shared" si="155"/>
        <v/>
      </c>
      <c r="S775" t="str">
        <f t="shared" si="156"/>
        <v/>
      </c>
      <c r="T775" t="str">
        <f t="shared" si="157"/>
        <v/>
      </c>
      <c r="U775" t="str">
        <f t="shared" si="158"/>
        <v/>
      </c>
      <c r="V775" t="str">
        <f t="shared" si="159"/>
        <v/>
      </c>
      <c r="W775" t="str">
        <f t="shared" si="160"/>
        <v/>
      </c>
      <c r="X775" t="str">
        <f t="shared" si="161"/>
        <v/>
      </c>
    </row>
    <row r="776" spans="1:24" x14ac:dyDescent="0.35">
      <c r="A776">
        <v>2022</v>
      </c>
      <c r="B776" s="14">
        <v>44767</v>
      </c>
      <c r="C776">
        <v>9.7799999999999994</v>
      </c>
      <c r="D776">
        <v>0.1</v>
      </c>
      <c r="E776">
        <v>7.1788600000000002</v>
      </c>
      <c r="F776" s="14">
        <v>44798</v>
      </c>
      <c r="G776">
        <v>8.8699999999999992</v>
      </c>
      <c r="H776">
        <v>0</v>
      </c>
      <c r="I776">
        <v>-5.263810000000003</v>
      </c>
      <c r="J776" s="14">
        <v>44829</v>
      </c>
      <c r="K776">
        <v>44.3</v>
      </c>
      <c r="L776">
        <v>0</v>
      </c>
      <c r="M776">
        <v>50.829099999999997</v>
      </c>
      <c r="O776" t="str">
        <f t="shared" si="152"/>
        <v/>
      </c>
      <c r="P776" t="str">
        <f t="shared" si="153"/>
        <v/>
      </c>
      <c r="Q776" t="str">
        <f t="shared" si="154"/>
        <v/>
      </c>
      <c r="R776" t="str">
        <f t="shared" si="155"/>
        <v/>
      </c>
      <c r="S776" t="str">
        <f t="shared" si="156"/>
        <v/>
      </c>
      <c r="T776" t="str">
        <f t="shared" si="157"/>
        <v/>
      </c>
      <c r="U776" t="str">
        <f t="shared" si="158"/>
        <v/>
      </c>
      <c r="V776" t="str">
        <f t="shared" si="159"/>
        <v/>
      </c>
      <c r="W776" t="str">
        <f t="shared" si="160"/>
        <v/>
      </c>
      <c r="X776" t="str">
        <f t="shared" si="161"/>
        <v/>
      </c>
    </row>
    <row r="777" spans="1:24" x14ac:dyDescent="0.35">
      <c r="A777">
        <v>2022</v>
      </c>
      <c r="B777" s="14">
        <v>44768</v>
      </c>
      <c r="C777">
        <v>9.33</v>
      </c>
      <c r="D777">
        <v>0</v>
      </c>
      <c r="E777">
        <v>-7.3827899999999982</v>
      </c>
      <c r="F777" s="14">
        <v>44799</v>
      </c>
      <c r="G777">
        <v>8.92</v>
      </c>
      <c r="H777">
        <v>0.36</v>
      </c>
      <c r="I777">
        <v>44.902039999999992</v>
      </c>
      <c r="J777" s="14">
        <v>44830</v>
      </c>
      <c r="K777">
        <v>39.9</v>
      </c>
      <c r="L777">
        <v>0.38</v>
      </c>
      <c r="M777">
        <v>97.38330000000002</v>
      </c>
      <c r="O777" t="str">
        <f t="shared" ref="O777:O813" si="162">IF(A777&lt;&gt;A776,A777,"")</f>
        <v/>
      </c>
      <c r="P777" t="str">
        <f t="shared" si="153"/>
        <v/>
      </c>
      <c r="Q777" t="str">
        <f t="shared" si="154"/>
        <v/>
      </c>
      <c r="R777" t="str">
        <f t="shared" si="155"/>
        <v/>
      </c>
      <c r="S777" t="str">
        <f t="shared" si="156"/>
        <v/>
      </c>
      <c r="T777" t="str">
        <f t="shared" si="157"/>
        <v/>
      </c>
      <c r="U777" t="str">
        <f t="shared" si="158"/>
        <v/>
      </c>
      <c r="V777" t="str">
        <f t="shared" si="159"/>
        <v/>
      </c>
      <c r="W777" t="str">
        <f t="shared" si="160"/>
        <v/>
      </c>
      <c r="X777" t="str">
        <f t="shared" si="161"/>
        <v/>
      </c>
    </row>
    <row r="778" spans="1:24" x14ac:dyDescent="0.35">
      <c r="A778">
        <v>2022</v>
      </c>
      <c r="B778" s="14">
        <v>44769</v>
      </c>
      <c r="C778">
        <v>8.4700000000000006</v>
      </c>
      <c r="D778">
        <v>0</v>
      </c>
      <c r="E778">
        <v>-8.6186099999999985</v>
      </c>
      <c r="F778" s="14">
        <v>44800</v>
      </c>
      <c r="G778">
        <v>8.67</v>
      </c>
      <c r="H778">
        <v>0.09</v>
      </c>
      <c r="I778">
        <v>6.9722899999999974</v>
      </c>
      <c r="J778" s="14">
        <v>44831</v>
      </c>
      <c r="K778">
        <v>33.1</v>
      </c>
      <c r="L778">
        <v>0</v>
      </c>
      <c r="M778">
        <v>34.734700000000004</v>
      </c>
      <c r="O778" t="str">
        <f t="shared" si="162"/>
        <v/>
      </c>
      <c r="P778" t="str">
        <f t="shared" si="153"/>
        <v/>
      </c>
      <c r="Q778" t="str">
        <f t="shared" si="154"/>
        <v/>
      </c>
      <c r="R778" t="str">
        <f t="shared" si="155"/>
        <v/>
      </c>
      <c r="S778" t="str">
        <f t="shared" si="156"/>
        <v/>
      </c>
      <c r="T778" t="str">
        <f t="shared" si="157"/>
        <v/>
      </c>
      <c r="U778" t="str">
        <f t="shared" si="158"/>
        <v/>
      </c>
      <c r="V778" t="str">
        <f t="shared" si="159"/>
        <v/>
      </c>
      <c r="W778" t="str">
        <f t="shared" si="160"/>
        <v/>
      </c>
      <c r="X778" t="str">
        <f t="shared" si="161"/>
        <v/>
      </c>
    </row>
    <row r="779" spans="1:24" x14ac:dyDescent="0.35">
      <c r="A779">
        <v>2022</v>
      </c>
      <c r="B779" s="14">
        <v>44770</v>
      </c>
      <c r="C779">
        <v>8.15</v>
      </c>
      <c r="D779">
        <v>0</v>
      </c>
      <c r="E779">
        <v>-9.0784499999999984</v>
      </c>
      <c r="F779" s="14">
        <v>44801</v>
      </c>
      <c r="G779">
        <v>7.79</v>
      </c>
      <c r="H779">
        <v>0</v>
      </c>
      <c r="I779">
        <v>-6.8157700000000006</v>
      </c>
      <c r="J779" s="14">
        <v>44832</v>
      </c>
      <c r="K779">
        <v>26.4</v>
      </c>
      <c r="L779">
        <v>0</v>
      </c>
      <c r="M779">
        <v>25.1068</v>
      </c>
      <c r="O779" t="str">
        <f t="shared" si="162"/>
        <v/>
      </c>
      <c r="P779" t="str">
        <f t="shared" si="153"/>
        <v/>
      </c>
      <c r="Q779" t="str">
        <f t="shared" si="154"/>
        <v/>
      </c>
      <c r="R779" t="str">
        <f t="shared" si="155"/>
        <v/>
      </c>
      <c r="S779" t="str">
        <f t="shared" si="156"/>
        <v/>
      </c>
      <c r="T779" t="str">
        <f t="shared" si="157"/>
        <v/>
      </c>
      <c r="U779" t="str">
        <f t="shared" si="158"/>
        <v/>
      </c>
      <c r="V779" t="str">
        <f t="shared" si="159"/>
        <v/>
      </c>
      <c r="W779" t="str">
        <f t="shared" si="160"/>
        <v/>
      </c>
      <c r="X779" t="str">
        <f t="shared" si="161"/>
        <v/>
      </c>
    </row>
    <row r="780" spans="1:24" x14ac:dyDescent="0.35">
      <c r="A780">
        <v>2022</v>
      </c>
      <c r="B780" s="14">
        <v>44771</v>
      </c>
      <c r="C780">
        <v>7.57</v>
      </c>
      <c r="D780">
        <v>0.11</v>
      </c>
      <c r="E780">
        <v>5.3945900000000027</v>
      </c>
      <c r="F780" s="14">
        <v>44802</v>
      </c>
      <c r="G780">
        <v>7.27</v>
      </c>
      <c r="H780">
        <v>0</v>
      </c>
      <c r="I780">
        <v>-7.563010000000002</v>
      </c>
      <c r="J780" s="14">
        <v>44833</v>
      </c>
      <c r="K780">
        <v>20.3</v>
      </c>
      <c r="L780">
        <v>0</v>
      </c>
      <c r="M780">
        <v>16.341100000000004</v>
      </c>
      <c r="O780" t="str">
        <f t="shared" si="162"/>
        <v/>
      </c>
      <c r="P780" t="str">
        <f t="shared" si="153"/>
        <v/>
      </c>
      <c r="Q780" t="str">
        <f t="shared" si="154"/>
        <v/>
      </c>
      <c r="R780" t="str">
        <f t="shared" si="155"/>
        <v/>
      </c>
      <c r="S780" t="str">
        <f t="shared" si="156"/>
        <v/>
      </c>
      <c r="T780" t="str">
        <f t="shared" si="157"/>
        <v/>
      </c>
      <c r="U780" t="str">
        <f t="shared" si="158"/>
        <v/>
      </c>
      <c r="V780" t="str">
        <f t="shared" si="159"/>
        <v/>
      </c>
      <c r="W780" t="str">
        <f t="shared" si="160"/>
        <v/>
      </c>
      <c r="X780" t="str">
        <f t="shared" si="161"/>
        <v/>
      </c>
    </row>
    <row r="781" spans="1:24" x14ac:dyDescent="0.35">
      <c r="A781">
        <v>2022</v>
      </c>
      <c r="B781" s="14">
        <v>44772</v>
      </c>
      <c r="C781">
        <v>7.47</v>
      </c>
      <c r="D781">
        <v>0</v>
      </c>
      <c r="E781">
        <v>-10.05561</v>
      </c>
      <c r="F781" s="14">
        <v>44803</v>
      </c>
      <c r="G781">
        <v>7.25</v>
      </c>
      <c r="H781">
        <v>0</v>
      </c>
      <c r="I781">
        <v>-7.5917500000000011</v>
      </c>
      <c r="J781" s="14">
        <v>44834</v>
      </c>
      <c r="K781">
        <v>15.5</v>
      </c>
      <c r="L781">
        <v>0</v>
      </c>
      <c r="M781">
        <v>9.443500000000002</v>
      </c>
      <c r="O781" t="str">
        <f t="shared" si="162"/>
        <v/>
      </c>
      <c r="P781" t="str">
        <f t="shared" si="153"/>
        <v/>
      </c>
      <c r="Q781" t="str">
        <f t="shared" si="154"/>
        <v/>
      </c>
      <c r="R781" t="str">
        <f t="shared" si="155"/>
        <v/>
      </c>
      <c r="S781" t="str">
        <f t="shared" si="156"/>
        <v/>
      </c>
      <c r="T781" t="str">
        <f t="shared" si="157"/>
        <v/>
      </c>
      <c r="U781" t="str">
        <f t="shared" si="158"/>
        <v/>
      </c>
      <c r="V781" t="str">
        <f t="shared" si="159"/>
        <v/>
      </c>
      <c r="W781" t="str">
        <f t="shared" si="160"/>
        <v/>
      </c>
      <c r="X781" t="str">
        <f t="shared" si="161"/>
        <v/>
      </c>
    </row>
    <row r="782" spans="1:24" x14ac:dyDescent="0.35">
      <c r="A782">
        <v>2022</v>
      </c>
      <c r="B782" s="14">
        <v>44773</v>
      </c>
      <c r="C782">
        <v>7.06</v>
      </c>
      <c r="D782">
        <v>0</v>
      </c>
      <c r="E782">
        <v>-10.644779999999999</v>
      </c>
      <c r="F782" s="14">
        <v>44804</v>
      </c>
      <c r="G782">
        <v>18.5</v>
      </c>
      <c r="H782">
        <v>0.19</v>
      </c>
      <c r="I782">
        <v>35.013000000000005</v>
      </c>
      <c r="M782" t="s">
        <v>87</v>
      </c>
      <c r="O782" t="str">
        <f t="shared" si="162"/>
        <v/>
      </c>
      <c r="P782" t="str">
        <f t="shared" si="153"/>
        <v/>
      </c>
      <c r="Q782" t="str">
        <f t="shared" si="154"/>
        <v/>
      </c>
      <c r="R782" t="str">
        <f t="shared" si="155"/>
        <v/>
      </c>
      <c r="S782" t="str">
        <f t="shared" si="156"/>
        <v/>
      </c>
      <c r="T782" t="str">
        <f t="shared" si="157"/>
        <v/>
      </c>
      <c r="U782" t="str">
        <f t="shared" si="158"/>
        <v/>
      </c>
      <c r="V782" t="str">
        <f t="shared" si="159"/>
        <v/>
      </c>
      <c r="W782" t="str">
        <f t="shared" si="160"/>
        <v/>
      </c>
      <c r="X782" t="str">
        <f t="shared" si="161"/>
        <v/>
      </c>
    </row>
    <row r="783" spans="1:24" x14ac:dyDescent="0.35">
      <c r="A783">
        <v>2023</v>
      </c>
      <c r="B783" s="14">
        <v>45108</v>
      </c>
      <c r="C783">
        <v>46.3</v>
      </c>
      <c r="D783">
        <v>0.02</v>
      </c>
      <c r="E783">
        <v>48.526100000000007</v>
      </c>
      <c r="F783" s="14">
        <v>45139</v>
      </c>
      <c r="G783">
        <v>23.2</v>
      </c>
      <c r="H783">
        <v>0</v>
      </c>
      <c r="I783">
        <v>15.328399999999998</v>
      </c>
      <c r="J783" s="14">
        <v>45170</v>
      </c>
      <c r="K783">
        <v>30.5</v>
      </c>
      <c r="L783">
        <v>0</v>
      </c>
      <c r="M783">
        <v>30.9985</v>
      </c>
      <c r="O783">
        <f t="shared" si="162"/>
        <v>2023</v>
      </c>
      <c r="P783">
        <f t="shared" si="153"/>
        <v>1271.9041000000002</v>
      </c>
      <c r="Q783">
        <f t="shared" si="154"/>
        <v>381.10200000000003</v>
      </c>
      <c r="R783">
        <f t="shared" si="155"/>
        <v>1328.8050000000003</v>
      </c>
      <c r="S783">
        <f t="shared" si="156"/>
        <v>254.64830000000001</v>
      </c>
      <c r="T783">
        <f t="shared" si="157"/>
        <v>152.3579</v>
      </c>
      <c r="U783">
        <f t="shared" si="158"/>
        <v>476.9468</v>
      </c>
      <c r="V783">
        <f t="shared" si="159"/>
        <v>378.83480000000003</v>
      </c>
      <c r="W783">
        <f t="shared" si="160"/>
        <v>255.6551</v>
      </c>
      <c r="X783">
        <f t="shared" si="161"/>
        <v>508.40460000000002</v>
      </c>
    </row>
    <row r="784" spans="1:24" x14ac:dyDescent="0.35">
      <c r="A784">
        <v>2023</v>
      </c>
      <c r="B784" s="14">
        <v>45109</v>
      </c>
      <c r="C784">
        <v>47.5</v>
      </c>
      <c r="D784">
        <v>0.5</v>
      </c>
      <c r="E784">
        <v>117.04250000000002</v>
      </c>
      <c r="F784" s="14">
        <v>45140</v>
      </c>
      <c r="G784">
        <v>21.9</v>
      </c>
      <c r="H784">
        <v>0</v>
      </c>
      <c r="I784">
        <v>13.460299999999997</v>
      </c>
      <c r="J784" s="14">
        <v>45171</v>
      </c>
      <c r="K784">
        <v>24.7</v>
      </c>
      <c r="L784">
        <v>0</v>
      </c>
      <c r="M784">
        <v>22.663900000000005</v>
      </c>
      <c r="O784" t="str">
        <f t="shared" si="162"/>
        <v/>
      </c>
      <c r="P784" t="str">
        <f t="shared" si="153"/>
        <v/>
      </c>
      <c r="Q784" t="str">
        <f t="shared" si="154"/>
        <v/>
      </c>
      <c r="R784" t="str">
        <f t="shared" si="155"/>
        <v/>
      </c>
      <c r="S784" t="str">
        <f t="shared" si="156"/>
        <v/>
      </c>
      <c r="T784" t="str">
        <f t="shared" si="157"/>
        <v/>
      </c>
      <c r="U784" t="str">
        <f t="shared" si="158"/>
        <v/>
      </c>
      <c r="V784" t="str">
        <f t="shared" si="159"/>
        <v/>
      </c>
      <c r="W784" t="str">
        <f t="shared" si="160"/>
        <v/>
      </c>
      <c r="X784" t="str">
        <f t="shared" si="161"/>
        <v/>
      </c>
    </row>
    <row r="785" spans="1:24" x14ac:dyDescent="0.35">
      <c r="A785">
        <v>2023</v>
      </c>
      <c r="B785" s="14">
        <v>45110</v>
      </c>
      <c r="C785">
        <v>140</v>
      </c>
      <c r="D785">
        <v>1.46</v>
      </c>
      <c r="E785">
        <v>383.54899999999998</v>
      </c>
      <c r="F785" s="14">
        <v>45141</v>
      </c>
      <c r="G785">
        <v>20.399999999999999</v>
      </c>
      <c r="H785">
        <v>0</v>
      </c>
      <c r="I785">
        <v>11.304799999999997</v>
      </c>
      <c r="J785" s="14">
        <v>45172</v>
      </c>
      <c r="K785">
        <v>22</v>
      </c>
      <c r="L785">
        <v>0</v>
      </c>
      <c r="M785">
        <v>18.783999999999999</v>
      </c>
      <c r="O785" t="str">
        <f t="shared" si="162"/>
        <v/>
      </c>
      <c r="P785" t="str">
        <f t="shared" si="153"/>
        <v/>
      </c>
      <c r="Q785" t="str">
        <f t="shared" si="154"/>
        <v/>
      </c>
      <c r="R785" t="str">
        <f t="shared" si="155"/>
        <v/>
      </c>
      <c r="S785" t="str">
        <f t="shared" si="156"/>
        <v/>
      </c>
      <c r="T785" t="str">
        <f t="shared" si="157"/>
        <v/>
      </c>
      <c r="U785" t="str">
        <f t="shared" si="158"/>
        <v/>
      </c>
      <c r="V785" t="str">
        <f t="shared" si="159"/>
        <v/>
      </c>
      <c r="W785" t="str">
        <f t="shared" si="160"/>
        <v/>
      </c>
      <c r="X785" t="str">
        <f t="shared" si="161"/>
        <v/>
      </c>
    </row>
    <row r="786" spans="1:24" x14ac:dyDescent="0.35">
      <c r="A786">
        <v>2023</v>
      </c>
      <c r="B786" s="14">
        <v>45111</v>
      </c>
      <c r="C786">
        <v>161</v>
      </c>
      <c r="D786">
        <v>0</v>
      </c>
      <c r="E786">
        <v>210.56700000000001</v>
      </c>
      <c r="F786" s="14">
        <v>45142</v>
      </c>
      <c r="G786">
        <v>19.899999999999999</v>
      </c>
      <c r="H786">
        <v>0.2</v>
      </c>
      <c r="I786">
        <v>38.416299999999993</v>
      </c>
      <c r="J786" s="14">
        <v>45173</v>
      </c>
      <c r="K786">
        <v>20.399999999999999</v>
      </c>
      <c r="L786">
        <v>0</v>
      </c>
      <c r="M786">
        <v>16.4848</v>
      </c>
      <c r="O786" t="str">
        <f t="shared" si="162"/>
        <v/>
      </c>
      <c r="P786" t="str">
        <f t="shared" si="153"/>
        <v/>
      </c>
      <c r="Q786" t="str">
        <f t="shared" si="154"/>
        <v/>
      </c>
      <c r="R786" t="str">
        <f t="shared" si="155"/>
        <v/>
      </c>
      <c r="S786" t="str">
        <f t="shared" si="156"/>
        <v/>
      </c>
      <c r="T786" t="str">
        <f t="shared" si="157"/>
        <v/>
      </c>
      <c r="U786" t="str">
        <f t="shared" si="158"/>
        <v/>
      </c>
      <c r="V786" t="str">
        <f t="shared" si="159"/>
        <v/>
      </c>
      <c r="W786" t="str">
        <f t="shared" si="160"/>
        <v/>
      </c>
      <c r="X786" t="str">
        <f t="shared" si="161"/>
        <v/>
      </c>
    </row>
    <row r="787" spans="1:24" x14ac:dyDescent="0.35">
      <c r="A787">
        <v>2023</v>
      </c>
      <c r="B787" s="14">
        <v>45112</v>
      </c>
      <c r="C787">
        <v>141</v>
      </c>
      <c r="D787">
        <v>0</v>
      </c>
      <c r="E787">
        <v>181.82700000000003</v>
      </c>
      <c r="F787" s="14">
        <v>45143</v>
      </c>
      <c r="G787">
        <v>21.3</v>
      </c>
      <c r="H787">
        <v>0.44</v>
      </c>
      <c r="I787">
        <v>73.824100000000016</v>
      </c>
      <c r="J787" s="14">
        <v>45174</v>
      </c>
      <c r="K787">
        <v>18.899999999999999</v>
      </c>
      <c r="L787">
        <v>0</v>
      </c>
      <c r="M787">
        <v>14.329299999999998</v>
      </c>
      <c r="O787" t="str">
        <f t="shared" si="162"/>
        <v/>
      </c>
      <c r="P787" t="str">
        <f t="shared" si="153"/>
        <v/>
      </c>
      <c r="Q787" t="str">
        <f t="shared" si="154"/>
        <v/>
      </c>
      <c r="R787" t="str">
        <f t="shared" si="155"/>
        <v/>
      </c>
      <c r="S787" t="str">
        <f t="shared" si="156"/>
        <v/>
      </c>
      <c r="T787" t="str">
        <f t="shared" si="157"/>
        <v/>
      </c>
      <c r="U787" t="str">
        <f t="shared" si="158"/>
        <v/>
      </c>
      <c r="V787" t="str">
        <f t="shared" si="159"/>
        <v/>
      </c>
      <c r="W787" t="str">
        <f t="shared" si="160"/>
        <v/>
      </c>
      <c r="X787" t="str">
        <f t="shared" si="161"/>
        <v/>
      </c>
    </row>
    <row r="788" spans="1:24" x14ac:dyDescent="0.35">
      <c r="A788">
        <v>2023</v>
      </c>
      <c r="B788" s="14">
        <v>45113</v>
      </c>
      <c r="C788">
        <v>120</v>
      </c>
      <c r="D788">
        <v>0.52</v>
      </c>
      <c r="E788">
        <v>224.00800000000001</v>
      </c>
      <c r="F788" s="14">
        <v>45144</v>
      </c>
      <c r="G788">
        <v>19.899999999999999</v>
      </c>
      <c r="H788">
        <v>0</v>
      </c>
      <c r="I788">
        <v>10.586299999999998</v>
      </c>
      <c r="J788" s="14">
        <v>45175</v>
      </c>
      <c r="K788">
        <v>17.7</v>
      </c>
      <c r="L788">
        <v>0</v>
      </c>
      <c r="M788">
        <v>12.604899999999999</v>
      </c>
      <c r="O788" t="str">
        <f t="shared" si="162"/>
        <v/>
      </c>
      <c r="P788" t="str">
        <f t="shared" si="153"/>
        <v/>
      </c>
      <c r="Q788" t="str">
        <f t="shared" si="154"/>
        <v/>
      </c>
      <c r="R788" t="str">
        <f t="shared" si="155"/>
        <v/>
      </c>
      <c r="S788" t="str">
        <f t="shared" si="156"/>
        <v/>
      </c>
      <c r="T788" t="str">
        <f t="shared" si="157"/>
        <v/>
      </c>
      <c r="U788" t="str">
        <f t="shared" si="158"/>
        <v/>
      </c>
      <c r="V788" t="str">
        <f t="shared" si="159"/>
        <v/>
      </c>
      <c r="W788" t="str">
        <f t="shared" si="160"/>
        <v/>
      </c>
      <c r="X788" t="str">
        <f t="shared" si="161"/>
        <v/>
      </c>
    </row>
    <row r="789" spans="1:24" x14ac:dyDescent="0.35">
      <c r="A789">
        <v>2023</v>
      </c>
      <c r="B789" s="14">
        <v>45114</v>
      </c>
      <c r="C789">
        <v>88.5</v>
      </c>
      <c r="D789">
        <v>0</v>
      </c>
      <c r="E789">
        <v>106.3845</v>
      </c>
      <c r="F789" s="14">
        <v>45145</v>
      </c>
      <c r="G789">
        <v>18.2</v>
      </c>
      <c r="H789">
        <v>0</v>
      </c>
      <c r="I789">
        <v>8.1433999999999997</v>
      </c>
      <c r="J789" s="14">
        <v>45176</v>
      </c>
      <c r="K789">
        <v>16.5</v>
      </c>
      <c r="L789">
        <v>0</v>
      </c>
      <c r="M789">
        <v>10.8805</v>
      </c>
      <c r="O789" t="str">
        <f t="shared" si="162"/>
        <v/>
      </c>
      <c r="P789" t="str">
        <f t="shared" si="153"/>
        <v/>
      </c>
      <c r="Q789" t="str">
        <f t="shared" si="154"/>
        <v/>
      </c>
      <c r="R789" t="str">
        <f t="shared" si="155"/>
        <v/>
      </c>
      <c r="S789" t="str">
        <f t="shared" si="156"/>
        <v/>
      </c>
      <c r="T789" t="str">
        <f t="shared" si="157"/>
        <v/>
      </c>
      <c r="U789" t="str">
        <f t="shared" si="158"/>
        <v/>
      </c>
      <c r="V789" t="str">
        <f t="shared" si="159"/>
        <v/>
      </c>
      <c r="W789" t="str">
        <f t="shared" si="160"/>
        <v/>
      </c>
      <c r="X789" t="str">
        <f t="shared" si="161"/>
        <v/>
      </c>
    </row>
    <row r="790" spans="1:24" x14ac:dyDescent="0.35">
      <c r="A790">
        <v>2023</v>
      </c>
      <c r="B790" s="14">
        <v>45115</v>
      </c>
      <c r="C790">
        <v>65.8</v>
      </c>
      <c r="D790">
        <v>0</v>
      </c>
      <c r="E790">
        <v>73.764600000000002</v>
      </c>
      <c r="F790" s="14">
        <v>45146</v>
      </c>
      <c r="G790">
        <v>17.899999999999999</v>
      </c>
      <c r="H790">
        <v>0.3</v>
      </c>
      <c r="I790">
        <v>49.457299999999996</v>
      </c>
      <c r="J790" s="14">
        <v>45177</v>
      </c>
      <c r="K790">
        <v>15.5</v>
      </c>
      <c r="L790">
        <v>0</v>
      </c>
      <c r="M790">
        <v>9.443500000000002</v>
      </c>
      <c r="O790" t="str">
        <f t="shared" si="162"/>
        <v/>
      </c>
      <c r="P790" t="str">
        <f t="shared" si="153"/>
        <v/>
      </c>
      <c r="Q790" t="str">
        <f t="shared" si="154"/>
        <v/>
      </c>
      <c r="R790" t="str">
        <f t="shared" si="155"/>
        <v/>
      </c>
      <c r="S790" t="str">
        <f t="shared" si="156"/>
        <v/>
      </c>
      <c r="T790" t="str">
        <f t="shared" si="157"/>
        <v/>
      </c>
      <c r="U790" t="str">
        <f t="shared" si="158"/>
        <v/>
      </c>
      <c r="V790" t="str">
        <f t="shared" si="159"/>
        <v/>
      </c>
      <c r="W790" t="str">
        <f t="shared" si="160"/>
        <v/>
      </c>
      <c r="X790" t="str">
        <f t="shared" si="161"/>
        <v/>
      </c>
    </row>
    <row r="791" spans="1:24" x14ac:dyDescent="0.35">
      <c r="A791">
        <v>2023</v>
      </c>
      <c r="B791" s="14">
        <v>45116</v>
      </c>
      <c r="C791">
        <v>52.6</v>
      </c>
      <c r="D791">
        <v>0</v>
      </c>
      <c r="E791">
        <v>54.796200000000006</v>
      </c>
      <c r="F791" s="14">
        <v>45147</v>
      </c>
      <c r="G791">
        <v>25.9</v>
      </c>
      <c r="H791">
        <v>0.61</v>
      </c>
      <c r="I791">
        <v>104.0898</v>
      </c>
      <c r="J791" s="14">
        <v>45178</v>
      </c>
      <c r="K791">
        <v>17.5</v>
      </c>
      <c r="L791">
        <v>0.06</v>
      </c>
      <c r="M791">
        <v>20.666499999999999</v>
      </c>
      <c r="O791" t="str">
        <f t="shared" si="162"/>
        <v/>
      </c>
      <c r="P791" t="str">
        <f t="shared" si="153"/>
        <v/>
      </c>
      <c r="Q791" t="str">
        <f t="shared" si="154"/>
        <v/>
      </c>
      <c r="R791" t="str">
        <f t="shared" si="155"/>
        <v/>
      </c>
      <c r="S791" t="str">
        <f t="shared" si="156"/>
        <v/>
      </c>
      <c r="T791" t="str">
        <f t="shared" si="157"/>
        <v/>
      </c>
      <c r="U791" t="str">
        <f t="shared" si="158"/>
        <v/>
      </c>
      <c r="V791" t="str">
        <f t="shared" si="159"/>
        <v/>
      </c>
      <c r="W791" t="str">
        <f t="shared" si="160"/>
        <v/>
      </c>
      <c r="X791" t="str">
        <f t="shared" si="161"/>
        <v/>
      </c>
    </row>
    <row r="792" spans="1:24" x14ac:dyDescent="0.35">
      <c r="A792">
        <v>2023</v>
      </c>
      <c r="B792" s="14">
        <v>45117</v>
      </c>
      <c r="C792">
        <v>45.7</v>
      </c>
      <c r="D792">
        <v>0.01</v>
      </c>
      <c r="E792">
        <v>46.272400000000005</v>
      </c>
      <c r="F792" s="14">
        <v>45148</v>
      </c>
      <c r="G792">
        <v>21.4</v>
      </c>
      <c r="H792">
        <v>0</v>
      </c>
      <c r="I792">
        <v>12.741799999999998</v>
      </c>
      <c r="J792" s="14">
        <v>45179</v>
      </c>
      <c r="K792">
        <v>19.7</v>
      </c>
      <c r="L792">
        <v>0.08</v>
      </c>
      <c r="M792">
        <v>26.610900000000001</v>
      </c>
      <c r="O792" t="str">
        <f t="shared" si="162"/>
        <v/>
      </c>
      <c r="P792" t="str">
        <f t="shared" si="153"/>
        <v/>
      </c>
      <c r="Q792" t="str">
        <f t="shared" si="154"/>
        <v/>
      </c>
      <c r="R792" t="str">
        <f t="shared" si="155"/>
        <v/>
      </c>
      <c r="S792" t="str">
        <f t="shared" si="156"/>
        <v/>
      </c>
      <c r="T792" t="str">
        <f t="shared" si="157"/>
        <v/>
      </c>
      <c r="U792" t="str">
        <f t="shared" si="158"/>
        <v/>
      </c>
      <c r="V792" t="str">
        <f t="shared" si="159"/>
        <v/>
      </c>
      <c r="W792" t="str">
        <f t="shared" si="160"/>
        <v/>
      </c>
      <c r="X792" t="str">
        <f t="shared" si="161"/>
        <v/>
      </c>
    </row>
    <row r="793" spans="1:24" x14ac:dyDescent="0.35">
      <c r="A793">
        <v>2023</v>
      </c>
      <c r="B793" s="14">
        <v>45118</v>
      </c>
      <c r="C793">
        <v>45</v>
      </c>
      <c r="D793">
        <v>0.46</v>
      </c>
      <c r="E793">
        <v>107.88400000000001</v>
      </c>
      <c r="F793" s="14">
        <v>45149</v>
      </c>
      <c r="G793">
        <v>42.3</v>
      </c>
      <c r="H793">
        <v>1.26</v>
      </c>
      <c r="I793">
        <v>218.10410000000002</v>
      </c>
      <c r="J793" s="14">
        <v>45180</v>
      </c>
      <c r="K793">
        <v>23.3</v>
      </c>
      <c r="L793">
        <v>0.42</v>
      </c>
      <c r="M793">
        <v>79.095100000000002</v>
      </c>
      <c r="O793" t="str">
        <f t="shared" si="162"/>
        <v/>
      </c>
      <c r="P793" t="str">
        <f t="shared" si="153"/>
        <v/>
      </c>
      <c r="Q793" t="str">
        <f t="shared" si="154"/>
        <v/>
      </c>
      <c r="R793" t="str">
        <f t="shared" si="155"/>
        <v/>
      </c>
      <c r="S793" t="str">
        <f t="shared" si="156"/>
        <v/>
      </c>
      <c r="T793" t="str">
        <f t="shared" si="157"/>
        <v/>
      </c>
      <c r="U793" t="str">
        <f t="shared" si="158"/>
        <v/>
      </c>
      <c r="V793" t="str">
        <f t="shared" si="159"/>
        <v/>
      </c>
      <c r="W793" t="str">
        <f t="shared" si="160"/>
        <v/>
      </c>
      <c r="X793" t="str">
        <f t="shared" si="161"/>
        <v/>
      </c>
    </row>
    <row r="794" spans="1:24" x14ac:dyDescent="0.35">
      <c r="A794">
        <v>2023</v>
      </c>
      <c r="B794" s="14">
        <v>45119</v>
      </c>
      <c r="C794">
        <v>41.9</v>
      </c>
      <c r="D794">
        <v>0.01</v>
      </c>
      <c r="E794">
        <v>40.811800000000005</v>
      </c>
      <c r="F794" s="14">
        <v>45150</v>
      </c>
      <c r="G794">
        <v>34.1</v>
      </c>
      <c r="H794">
        <v>0</v>
      </c>
      <c r="I794">
        <v>30.991700000000005</v>
      </c>
      <c r="J794" s="14">
        <v>45181</v>
      </c>
      <c r="K794">
        <v>34.9</v>
      </c>
      <c r="L794">
        <v>0.54</v>
      </c>
      <c r="M794">
        <v>112.4623</v>
      </c>
      <c r="O794" t="str">
        <f t="shared" si="162"/>
        <v/>
      </c>
      <c r="P794" t="str">
        <f t="shared" si="153"/>
        <v/>
      </c>
      <c r="Q794" t="str">
        <f t="shared" si="154"/>
        <v/>
      </c>
      <c r="R794" t="str">
        <f t="shared" si="155"/>
        <v/>
      </c>
      <c r="S794" t="str">
        <f t="shared" si="156"/>
        <v/>
      </c>
      <c r="T794" t="str">
        <f t="shared" si="157"/>
        <v/>
      </c>
      <c r="U794" t="str">
        <f t="shared" si="158"/>
        <v/>
      </c>
      <c r="V794" t="str">
        <f t="shared" si="159"/>
        <v/>
      </c>
      <c r="W794" t="str">
        <f t="shared" si="160"/>
        <v/>
      </c>
      <c r="X794" t="str">
        <f t="shared" si="161"/>
        <v/>
      </c>
    </row>
    <row r="795" spans="1:24" x14ac:dyDescent="0.35">
      <c r="A795">
        <v>2023</v>
      </c>
      <c r="B795" s="14">
        <v>45120</v>
      </c>
      <c r="C795">
        <v>36.4</v>
      </c>
      <c r="D795">
        <v>0</v>
      </c>
      <c r="E795">
        <v>31.516800000000003</v>
      </c>
      <c r="F795" s="14">
        <v>45151</v>
      </c>
      <c r="G795">
        <v>37.200000000000003</v>
      </c>
      <c r="H795">
        <v>0.85</v>
      </c>
      <c r="I795">
        <v>153.72390000000001</v>
      </c>
      <c r="J795" s="14">
        <v>45182</v>
      </c>
      <c r="K795">
        <v>43.6</v>
      </c>
      <c r="L795">
        <v>0.56999999999999995</v>
      </c>
      <c r="M795">
        <v>129.1387</v>
      </c>
      <c r="O795" t="str">
        <f t="shared" si="162"/>
        <v/>
      </c>
      <c r="P795" t="str">
        <f t="shared" si="153"/>
        <v/>
      </c>
      <c r="Q795" t="str">
        <f t="shared" si="154"/>
        <v/>
      </c>
      <c r="R795" t="str">
        <f t="shared" si="155"/>
        <v/>
      </c>
      <c r="S795" t="str">
        <f t="shared" si="156"/>
        <v/>
      </c>
      <c r="T795" t="str">
        <f t="shared" si="157"/>
        <v/>
      </c>
      <c r="U795" t="str">
        <f t="shared" si="158"/>
        <v/>
      </c>
      <c r="V795" t="str">
        <f t="shared" si="159"/>
        <v/>
      </c>
      <c r="W795" t="str">
        <f t="shared" si="160"/>
        <v/>
      </c>
      <c r="X795" t="str">
        <f t="shared" si="161"/>
        <v/>
      </c>
    </row>
    <row r="796" spans="1:24" x14ac:dyDescent="0.35">
      <c r="A796">
        <v>2023</v>
      </c>
      <c r="B796" s="14">
        <v>45121</v>
      </c>
      <c r="C796">
        <v>32.6</v>
      </c>
      <c r="D796">
        <v>0</v>
      </c>
      <c r="E796">
        <v>26.056200000000004</v>
      </c>
      <c r="F796" s="14">
        <v>45152</v>
      </c>
      <c r="G796">
        <v>47.6</v>
      </c>
      <c r="H796">
        <v>0</v>
      </c>
      <c r="I796">
        <v>50.391199999999998</v>
      </c>
      <c r="J796" s="14">
        <v>45183</v>
      </c>
      <c r="K796">
        <v>66.599999999999994</v>
      </c>
      <c r="L796">
        <v>0.17</v>
      </c>
      <c r="M796">
        <v>106.52970000000001</v>
      </c>
      <c r="O796" t="str">
        <f t="shared" si="162"/>
        <v/>
      </c>
      <c r="P796" t="str">
        <f t="shared" si="153"/>
        <v/>
      </c>
      <c r="Q796" t="str">
        <f t="shared" si="154"/>
        <v/>
      </c>
      <c r="R796" t="str">
        <f t="shared" si="155"/>
        <v/>
      </c>
      <c r="S796" t="str">
        <f t="shared" si="156"/>
        <v/>
      </c>
      <c r="T796" t="str">
        <f t="shared" si="157"/>
        <v/>
      </c>
      <c r="U796" t="str">
        <f t="shared" si="158"/>
        <v/>
      </c>
      <c r="V796" t="str">
        <f t="shared" si="159"/>
        <v/>
      </c>
      <c r="W796" t="str">
        <f t="shared" si="160"/>
        <v/>
      </c>
      <c r="X796" t="str">
        <f t="shared" si="161"/>
        <v/>
      </c>
    </row>
    <row r="797" spans="1:24" x14ac:dyDescent="0.35">
      <c r="A797">
        <v>2023</v>
      </c>
      <c r="B797" s="14">
        <v>45122</v>
      </c>
      <c r="C797">
        <v>30.7</v>
      </c>
      <c r="D797">
        <v>0</v>
      </c>
      <c r="E797">
        <v>23.325900000000004</v>
      </c>
      <c r="F797" s="14">
        <v>45153</v>
      </c>
      <c r="G797">
        <v>41.4</v>
      </c>
      <c r="H797">
        <v>0.03</v>
      </c>
      <c r="I797">
        <v>45.656299999999995</v>
      </c>
      <c r="J797" s="14">
        <v>45184</v>
      </c>
      <c r="K797">
        <v>77.5</v>
      </c>
      <c r="L797">
        <v>0</v>
      </c>
      <c r="M797">
        <v>98.537500000000009</v>
      </c>
      <c r="O797" t="str">
        <f t="shared" si="162"/>
        <v/>
      </c>
      <c r="P797" t="str">
        <f t="shared" si="153"/>
        <v/>
      </c>
      <c r="Q797" t="str">
        <f t="shared" si="154"/>
        <v/>
      </c>
      <c r="R797" t="str">
        <f t="shared" si="155"/>
        <v/>
      </c>
      <c r="S797" t="str">
        <f t="shared" si="156"/>
        <v/>
      </c>
      <c r="T797" t="str">
        <f t="shared" si="157"/>
        <v/>
      </c>
      <c r="U797" t="str">
        <f t="shared" si="158"/>
        <v/>
      </c>
      <c r="V797" t="str">
        <f t="shared" si="159"/>
        <v/>
      </c>
      <c r="W797" t="str">
        <f t="shared" si="160"/>
        <v/>
      </c>
      <c r="X797" t="str">
        <f t="shared" si="161"/>
        <v/>
      </c>
    </row>
    <row r="798" spans="1:24" x14ac:dyDescent="0.35">
      <c r="A798">
        <v>2023</v>
      </c>
      <c r="B798" s="14">
        <v>45123</v>
      </c>
      <c r="C798">
        <v>41.6</v>
      </c>
      <c r="D798">
        <v>0.37</v>
      </c>
      <c r="E798">
        <v>90.474700000000013</v>
      </c>
      <c r="F798" s="14">
        <v>45154</v>
      </c>
      <c r="G798">
        <v>36.200000000000003</v>
      </c>
      <c r="H798">
        <v>0</v>
      </c>
      <c r="I798">
        <v>34.009399999999999</v>
      </c>
      <c r="J798" s="14">
        <v>45185</v>
      </c>
      <c r="K798">
        <v>237</v>
      </c>
      <c r="L798">
        <v>0.77</v>
      </c>
      <c r="M798">
        <v>434.8845</v>
      </c>
      <c r="O798" t="str">
        <f t="shared" si="162"/>
        <v/>
      </c>
      <c r="P798" t="str">
        <f t="shared" si="153"/>
        <v/>
      </c>
      <c r="Q798" t="str">
        <f t="shared" si="154"/>
        <v/>
      </c>
      <c r="R798" t="str">
        <f t="shared" si="155"/>
        <v/>
      </c>
      <c r="S798" t="str">
        <f t="shared" si="156"/>
        <v/>
      </c>
      <c r="T798" t="str">
        <f t="shared" si="157"/>
        <v/>
      </c>
      <c r="U798" t="str">
        <f t="shared" si="158"/>
        <v/>
      </c>
      <c r="V798" t="str">
        <f t="shared" si="159"/>
        <v/>
      </c>
      <c r="W798" t="str">
        <f t="shared" si="160"/>
        <v/>
      </c>
      <c r="X798" t="str">
        <f t="shared" si="161"/>
        <v/>
      </c>
    </row>
    <row r="799" spans="1:24" x14ac:dyDescent="0.35">
      <c r="A799">
        <v>2023</v>
      </c>
      <c r="B799" s="14">
        <v>45124</v>
      </c>
      <c r="C799">
        <v>165</v>
      </c>
      <c r="D799">
        <v>3.1</v>
      </c>
      <c r="E799">
        <v>647.68000000000006</v>
      </c>
      <c r="F799" s="14">
        <v>45155</v>
      </c>
      <c r="G799">
        <v>31.7</v>
      </c>
      <c r="H799">
        <v>0</v>
      </c>
      <c r="I799">
        <v>27.542899999999999</v>
      </c>
      <c r="J799" s="14">
        <v>45186</v>
      </c>
      <c r="K799">
        <v>583</v>
      </c>
      <c r="L799">
        <v>1.1599999999999999</v>
      </c>
      <c r="M799">
        <v>986.35500000000002</v>
      </c>
      <c r="O799" t="str">
        <f t="shared" si="162"/>
        <v/>
      </c>
      <c r="P799" t="str">
        <f t="shared" si="153"/>
        <v/>
      </c>
      <c r="Q799" t="str">
        <f t="shared" si="154"/>
        <v/>
      </c>
      <c r="R799" t="str">
        <f t="shared" si="155"/>
        <v/>
      </c>
      <c r="S799" t="str">
        <f t="shared" si="156"/>
        <v/>
      </c>
      <c r="T799" t="str">
        <f t="shared" si="157"/>
        <v/>
      </c>
      <c r="U799" t="str">
        <f t="shared" si="158"/>
        <v/>
      </c>
      <c r="V799" t="str">
        <f t="shared" si="159"/>
        <v/>
      </c>
      <c r="W799" t="str">
        <f t="shared" si="160"/>
        <v/>
      </c>
      <c r="X799" t="str">
        <f t="shared" si="161"/>
        <v/>
      </c>
    </row>
    <row r="800" spans="1:24" x14ac:dyDescent="0.35">
      <c r="A800">
        <v>2023</v>
      </c>
      <c r="B800" s="14">
        <v>45125</v>
      </c>
      <c r="C800">
        <v>165</v>
      </c>
      <c r="D800">
        <v>0</v>
      </c>
      <c r="E800">
        <v>216.31500000000003</v>
      </c>
      <c r="F800" s="14">
        <v>45156</v>
      </c>
      <c r="G800">
        <v>30.2</v>
      </c>
      <c r="H800">
        <v>0.08</v>
      </c>
      <c r="I800">
        <v>36.519399999999997</v>
      </c>
      <c r="J800" s="14">
        <v>45187</v>
      </c>
      <c r="K800">
        <v>433</v>
      </c>
      <c r="L800">
        <v>0.09</v>
      </c>
      <c r="M800">
        <v>621.91449999999998</v>
      </c>
      <c r="O800" t="str">
        <f t="shared" si="162"/>
        <v/>
      </c>
      <c r="P800" t="str">
        <f t="shared" si="153"/>
        <v/>
      </c>
      <c r="Q800" t="str">
        <f t="shared" si="154"/>
        <v/>
      </c>
      <c r="R800" t="str">
        <f t="shared" si="155"/>
        <v/>
      </c>
      <c r="S800" t="str">
        <f t="shared" si="156"/>
        <v/>
      </c>
      <c r="T800" t="str">
        <f t="shared" si="157"/>
        <v/>
      </c>
      <c r="U800" t="str">
        <f t="shared" si="158"/>
        <v/>
      </c>
      <c r="V800" t="str">
        <f t="shared" si="159"/>
        <v/>
      </c>
      <c r="W800" t="str">
        <f t="shared" si="160"/>
        <v/>
      </c>
      <c r="X800" t="str">
        <f t="shared" si="161"/>
        <v/>
      </c>
    </row>
    <row r="801" spans="1:24" x14ac:dyDescent="0.35">
      <c r="A801">
        <v>2023</v>
      </c>
      <c r="B801" s="14">
        <v>45126</v>
      </c>
      <c r="C801">
        <v>129</v>
      </c>
      <c r="D801">
        <v>0</v>
      </c>
      <c r="E801">
        <v>164.58300000000003</v>
      </c>
      <c r="F801" s="14">
        <v>45157</v>
      </c>
      <c r="G801">
        <v>40.799999999999997</v>
      </c>
      <c r="H801">
        <v>0.34</v>
      </c>
      <c r="I801">
        <v>87.930599999999998</v>
      </c>
      <c r="J801" s="14">
        <v>45188</v>
      </c>
      <c r="K801">
        <v>315</v>
      </c>
      <c r="L801">
        <v>0.62</v>
      </c>
      <c r="M801">
        <v>526.09800000000007</v>
      </c>
      <c r="O801" t="str">
        <f t="shared" si="162"/>
        <v/>
      </c>
      <c r="P801" t="str">
        <f t="shared" si="153"/>
        <v/>
      </c>
      <c r="Q801" t="str">
        <f t="shared" si="154"/>
        <v/>
      </c>
      <c r="R801" t="str">
        <f t="shared" si="155"/>
        <v/>
      </c>
      <c r="S801" t="str">
        <f t="shared" si="156"/>
        <v/>
      </c>
      <c r="T801" t="str">
        <f t="shared" si="157"/>
        <v/>
      </c>
      <c r="U801" t="str">
        <f t="shared" si="158"/>
        <v/>
      </c>
      <c r="V801" t="str">
        <f t="shared" si="159"/>
        <v/>
      </c>
      <c r="W801" t="str">
        <f t="shared" si="160"/>
        <v/>
      </c>
      <c r="X801" t="str">
        <f t="shared" si="161"/>
        <v/>
      </c>
    </row>
    <row r="802" spans="1:24" x14ac:dyDescent="0.35">
      <c r="A802">
        <v>2023</v>
      </c>
      <c r="B802" s="14">
        <v>45127</v>
      </c>
      <c r="C802">
        <v>91.3</v>
      </c>
      <c r="D802">
        <v>0.01</v>
      </c>
      <c r="E802">
        <v>111.79960000000001</v>
      </c>
      <c r="F802" s="14">
        <v>45158</v>
      </c>
      <c r="G802">
        <v>31.6</v>
      </c>
      <c r="H802">
        <v>0.13</v>
      </c>
      <c r="I802">
        <v>45.488700000000009</v>
      </c>
      <c r="J802" s="14">
        <v>45189</v>
      </c>
      <c r="K802">
        <v>239</v>
      </c>
      <c r="L802">
        <v>0</v>
      </c>
      <c r="M802">
        <v>330.61300000000006</v>
      </c>
      <c r="O802" t="str">
        <f t="shared" si="162"/>
        <v/>
      </c>
      <c r="P802" t="str">
        <f t="shared" si="153"/>
        <v/>
      </c>
      <c r="Q802" t="str">
        <f t="shared" si="154"/>
        <v/>
      </c>
      <c r="R802" t="str">
        <f t="shared" si="155"/>
        <v/>
      </c>
      <c r="S802" t="str">
        <f t="shared" si="156"/>
        <v/>
      </c>
      <c r="T802" t="str">
        <f t="shared" si="157"/>
        <v/>
      </c>
      <c r="U802" t="str">
        <f t="shared" si="158"/>
        <v/>
      </c>
      <c r="V802" t="str">
        <f t="shared" si="159"/>
        <v/>
      </c>
      <c r="W802" t="str">
        <f t="shared" si="160"/>
        <v/>
      </c>
      <c r="X802" t="str">
        <f t="shared" si="161"/>
        <v/>
      </c>
    </row>
    <row r="803" spans="1:24" x14ac:dyDescent="0.35">
      <c r="A803">
        <v>2023</v>
      </c>
      <c r="B803" s="14">
        <v>45128</v>
      </c>
      <c r="C803">
        <v>66.400000000000006</v>
      </c>
      <c r="D803">
        <v>0</v>
      </c>
      <c r="E803">
        <v>74.626800000000003</v>
      </c>
      <c r="F803" s="14">
        <v>45159</v>
      </c>
      <c r="G803">
        <v>27.3</v>
      </c>
      <c r="H803">
        <v>7.0000000000000007E-2</v>
      </c>
      <c r="I803">
        <v>30.960599999999999</v>
      </c>
      <c r="J803" s="14">
        <v>45190</v>
      </c>
      <c r="K803">
        <v>178</v>
      </c>
      <c r="L803">
        <v>0</v>
      </c>
      <c r="M803">
        <v>242.95599999999999</v>
      </c>
      <c r="O803" t="str">
        <f t="shared" si="162"/>
        <v/>
      </c>
      <c r="P803" t="str">
        <f t="shared" si="153"/>
        <v/>
      </c>
      <c r="Q803" t="str">
        <f t="shared" si="154"/>
        <v/>
      </c>
      <c r="R803" t="str">
        <f t="shared" si="155"/>
        <v/>
      </c>
      <c r="S803" t="str">
        <f t="shared" si="156"/>
        <v/>
      </c>
      <c r="T803" t="str">
        <f t="shared" si="157"/>
        <v/>
      </c>
      <c r="U803" t="str">
        <f t="shared" si="158"/>
        <v/>
      </c>
      <c r="V803" t="str">
        <f t="shared" si="159"/>
        <v/>
      </c>
      <c r="W803" t="str">
        <f t="shared" si="160"/>
        <v/>
      </c>
      <c r="X803" t="str">
        <f t="shared" si="161"/>
        <v/>
      </c>
    </row>
    <row r="804" spans="1:24" x14ac:dyDescent="0.35">
      <c r="A804">
        <v>2023</v>
      </c>
      <c r="B804" s="14">
        <v>45129</v>
      </c>
      <c r="C804">
        <v>53.4</v>
      </c>
      <c r="D804">
        <v>0.03</v>
      </c>
      <c r="E804">
        <v>60.1203</v>
      </c>
      <c r="F804" s="14">
        <v>45160</v>
      </c>
      <c r="G804">
        <v>24.2</v>
      </c>
      <c r="H804">
        <v>0</v>
      </c>
      <c r="I804">
        <v>16.765399999999996</v>
      </c>
      <c r="J804" s="14">
        <v>45191</v>
      </c>
      <c r="K804">
        <v>132</v>
      </c>
      <c r="L804">
        <v>0</v>
      </c>
      <c r="M804">
        <v>176.85399999999998</v>
      </c>
      <c r="O804" t="str">
        <f t="shared" si="162"/>
        <v/>
      </c>
      <c r="P804" t="str">
        <f t="shared" si="153"/>
        <v/>
      </c>
      <c r="Q804" t="str">
        <f t="shared" si="154"/>
        <v/>
      </c>
      <c r="R804" t="str">
        <f t="shared" si="155"/>
        <v/>
      </c>
      <c r="S804" t="str">
        <f t="shared" si="156"/>
        <v/>
      </c>
      <c r="T804" t="str">
        <f t="shared" si="157"/>
        <v/>
      </c>
      <c r="U804" t="str">
        <f t="shared" si="158"/>
        <v/>
      </c>
      <c r="V804" t="str">
        <f t="shared" si="159"/>
        <v/>
      </c>
      <c r="W804" t="str">
        <f t="shared" si="160"/>
        <v/>
      </c>
      <c r="X804" t="str">
        <f t="shared" si="161"/>
        <v/>
      </c>
    </row>
    <row r="805" spans="1:24" x14ac:dyDescent="0.35">
      <c r="A805">
        <v>2023</v>
      </c>
      <c r="B805" s="14">
        <v>45130</v>
      </c>
      <c r="C805">
        <v>44.3</v>
      </c>
      <c r="D805">
        <v>0</v>
      </c>
      <c r="E805">
        <v>42.869099999999996</v>
      </c>
      <c r="F805" s="14">
        <v>45161</v>
      </c>
      <c r="G805">
        <v>21.2</v>
      </c>
      <c r="H805">
        <v>0</v>
      </c>
      <c r="I805">
        <v>12.4544</v>
      </c>
      <c r="J805" s="14">
        <v>45192</v>
      </c>
      <c r="K805">
        <v>103</v>
      </c>
      <c r="L805">
        <v>0</v>
      </c>
      <c r="M805">
        <v>135.18099999999998</v>
      </c>
      <c r="O805" t="str">
        <f t="shared" si="162"/>
        <v/>
      </c>
      <c r="P805" t="str">
        <f t="shared" si="153"/>
        <v/>
      </c>
      <c r="Q805" t="str">
        <f t="shared" si="154"/>
        <v/>
      </c>
      <c r="R805" t="str">
        <f t="shared" si="155"/>
        <v/>
      </c>
      <c r="S805" t="str">
        <f t="shared" si="156"/>
        <v/>
      </c>
      <c r="T805" t="str">
        <f t="shared" si="157"/>
        <v/>
      </c>
      <c r="U805" t="str">
        <f t="shared" si="158"/>
        <v/>
      </c>
      <c r="V805" t="str">
        <f t="shared" si="159"/>
        <v/>
      </c>
      <c r="W805" t="str">
        <f t="shared" si="160"/>
        <v/>
      </c>
      <c r="X805" t="str">
        <f t="shared" si="161"/>
        <v/>
      </c>
    </row>
    <row r="806" spans="1:24" x14ac:dyDescent="0.35">
      <c r="A806">
        <v>2023</v>
      </c>
      <c r="B806" s="14">
        <v>45131</v>
      </c>
      <c r="C806">
        <v>37.299999999999997</v>
      </c>
      <c r="D806">
        <v>0</v>
      </c>
      <c r="E806">
        <v>32.810099999999998</v>
      </c>
      <c r="F806" s="14">
        <v>45162</v>
      </c>
      <c r="G806">
        <v>19.600000000000001</v>
      </c>
      <c r="H806">
        <v>0</v>
      </c>
      <c r="I806">
        <v>10.155200000000001</v>
      </c>
      <c r="J806" s="14">
        <v>45193</v>
      </c>
      <c r="K806">
        <v>85.7</v>
      </c>
      <c r="L806">
        <v>0</v>
      </c>
      <c r="M806">
        <v>110.32090000000001</v>
      </c>
      <c r="O806" t="str">
        <f t="shared" si="162"/>
        <v/>
      </c>
      <c r="P806" t="str">
        <f t="shared" si="153"/>
        <v/>
      </c>
      <c r="Q806" t="str">
        <f t="shared" si="154"/>
        <v/>
      </c>
      <c r="R806" t="str">
        <f t="shared" si="155"/>
        <v/>
      </c>
      <c r="S806" t="str">
        <f t="shared" si="156"/>
        <v/>
      </c>
      <c r="T806" t="str">
        <f t="shared" si="157"/>
        <v/>
      </c>
      <c r="U806" t="str">
        <f t="shared" si="158"/>
        <v/>
      </c>
      <c r="V806" t="str">
        <f t="shared" si="159"/>
        <v/>
      </c>
      <c r="W806" t="str">
        <f t="shared" si="160"/>
        <v/>
      </c>
      <c r="X806" t="str">
        <f t="shared" si="161"/>
        <v/>
      </c>
    </row>
    <row r="807" spans="1:24" x14ac:dyDescent="0.35">
      <c r="A807">
        <v>2023</v>
      </c>
      <c r="B807" s="14">
        <v>45132</v>
      </c>
      <c r="C807">
        <v>32</v>
      </c>
      <c r="D807">
        <v>0</v>
      </c>
      <c r="E807">
        <v>25.194000000000003</v>
      </c>
      <c r="F807" s="14">
        <v>45163</v>
      </c>
      <c r="G807">
        <v>19.600000000000001</v>
      </c>
      <c r="H807">
        <v>0.3</v>
      </c>
      <c r="I807">
        <v>51.900199999999998</v>
      </c>
      <c r="J807" s="14">
        <v>45194</v>
      </c>
      <c r="K807">
        <v>72.7</v>
      </c>
      <c r="L807">
        <v>0</v>
      </c>
      <c r="M807">
        <v>91.639900000000011</v>
      </c>
      <c r="O807" t="str">
        <f t="shared" si="162"/>
        <v/>
      </c>
      <c r="P807" t="str">
        <f t="shared" si="153"/>
        <v/>
      </c>
      <c r="Q807" t="str">
        <f t="shared" si="154"/>
        <v/>
      </c>
      <c r="R807" t="str">
        <f t="shared" si="155"/>
        <v/>
      </c>
      <c r="S807" t="str">
        <f t="shared" si="156"/>
        <v/>
      </c>
      <c r="T807" t="str">
        <f t="shared" si="157"/>
        <v/>
      </c>
      <c r="U807" t="str">
        <f t="shared" si="158"/>
        <v/>
      </c>
      <c r="V807" t="str">
        <f t="shared" si="159"/>
        <v/>
      </c>
      <c r="W807" t="str">
        <f t="shared" si="160"/>
        <v/>
      </c>
      <c r="X807" t="str">
        <f t="shared" si="161"/>
        <v/>
      </c>
    </row>
    <row r="808" spans="1:24" x14ac:dyDescent="0.35">
      <c r="A808">
        <v>2023</v>
      </c>
      <c r="B808" s="14">
        <v>45133</v>
      </c>
      <c r="C808">
        <v>28.2</v>
      </c>
      <c r="D808">
        <v>0</v>
      </c>
      <c r="E808">
        <v>19.733400000000003</v>
      </c>
      <c r="F808" s="14">
        <v>45164</v>
      </c>
      <c r="G808">
        <v>30.5</v>
      </c>
      <c r="H808">
        <v>1.39</v>
      </c>
      <c r="I808">
        <v>219.23699999999999</v>
      </c>
      <c r="J808" s="14">
        <v>45195</v>
      </c>
      <c r="K808">
        <v>62.2</v>
      </c>
      <c r="L808">
        <v>0</v>
      </c>
      <c r="M808">
        <v>76.551400000000015</v>
      </c>
      <c r="O808" t="str">
        <f t="shared" si="162"/>
        <v/>
      </c>
      <c r="P808" t="str">
        <f t="shared" si="153"/>
        <v/>
      </c>
      <c r="Q808" t="str">
        <f t="shared" si="154"/>
        <v/>
      </c>
      <c r="R808" t="str">
        <f t="shared" si="155"/>
        <v/>
      </c>
      <c r="S808" t="str">
        <f t="shared" si="156"/>
        <v/>
      </c>
      <c r="T808" t="str">
        <f t="shared" si="157"/>
        <v/>
      </c>
      <c r="U808" t="str">
        <f t="shared" si="158"/>
        <v/>
      </c>
      <c r="V808" t="str">
        <f t="shared" si="159"/>
        <v/>
      </c>
      <c r="W808" t="str">
        <f t="shared" si="160"/>
        <v/>
      </c>
      <c r="X808" t="str">
        <f t="shared" si="161"/>
        <v/>
      </c>
    </row>
    <row r="809" spans="1:24" x14ac:dyDescent="0.35">
      <c r="A809">
        <v>2023</v>
      </c>
      <c r="B809" s="14">
        <v>45134</v>
      </c>
      <c r="C809">
        <v>26.1</v>
      </c>
      <c r="D809">
        <v>0.12</v>
      </c>
      <c r="E809">
        <v>33.413700000000006</v>
      </c>
      <c r="F809" s="14">
        <v>45165</v>
      </c>
      <c r="G809">
        <v>26.9</v>
      </c>
      <c r="H809">
        <v>0</v>
      </c>
      <c r="I809">
        <v>20.645299999999995</v>
      </c>
      <c r="J809" s="14">
        <v>45196</v>
      </c>
      <c r="K809">
        <v>54.5</v>
      </c>
      <c r="L809">
        <v>0</v>
      </c>
      <c r="M809">
        <v>65.486500000000007</v>
      </c>
      <c r="O809" t="str">
        <f t="shared" si="162"/>
        <v/>
      </c>
      <c r="P809" t="str">
        <f t="shared" si="153"/>
        <v/>
      </c>
      <c r="Q809" t="str">
        <f t="shared" si="154"/>
        <v/>
      </c>
      <c r="R809" t="str">
        <f t="shared" si="155"/>
        <v/>
      </c>
      <c r="S809" t="str">
        <f t="shared" si="156"/>
        <v/>
      </c>
      <c r="T809" t="str">
        <f t="shared" si="157"/>
        <v/>
      </c>
      <c r="U809" t="str">
        <f t="shared" si="158"/>
        <v/>
      </c>
      <c r="V809" t="str">
        <f t="shared" si="159"/>
        <v/>
      </c>
      <c r="W809" t="str">
        <f t="shared" si="160"/>
        <v/>
      </c>
      <c r="X809" t="str">
        <f t="shared" si="161"/>
        <v/>
      </c>
    </row>
    <row r="810" spans="1:24" x14ac:dyDescent="0.35">
      <c r="A810">
        <v>2023</v>
      </c>
      <c r="B810" s="14">
        <v>45135</v>
      </c>
      <c r="C810">
        <v>29.1</v>
      </c>
      <c r="D810">
        <v>0.14000000000000001</v>
      </c>
      <c r="E810">
        <v>40.507700000000007</v>
      </c>
      <c r="F810" s="14">
        <v>45166</v>
      </c>
      <c r="G810">
        <v>22.8</v>
      </c>
      <c r="H810">
        <v>0</v>
      </c>
      <c r="I810">
        <v>14.753600000000002</v>
      </c>
      <c r="J810" s="14">
        <v>45197</v>
      </c>
      <c r="K810">
        <v>49.8</v>
      </c>
      <c r="L810">
        <v>0</v>
      </c>
      <c r="M810">
        <v>58.732600000000005</v>
      </c>
      <c r="O810" t="str">
        <f t="shared" si="162"/>
        <v/>
      </c>
      <c r="P810" t="str">
        <f t="shared" si="153"/>
        <v/>
      </c>
      <c r="Q810" t="str">
        <f t="shared" si="154"/>
        <v/>
      </c>
      <c r="R810" t="str">
        <f t="shared" si="155"/>
        <v/>
      </c>
      <c r="S810" t="str">
        <f t="shared" si="156"/>
        <v/>
      </c>
      <c r="T810" t="str">
        <f t="shared" si="157"/>
        <v/>
      </c>
      <c r="U810" t="str">
        <f t="shared" si="158"/>
        <v/>
      </c>
      <c r="V810" t="str">
        <f t="shared" si="159"/>
        <v/>
      </c>
      <c r="W810" t="str">
        <f t="shared" si="160"/>
        <v/>
      </c>
      <c r="X810" t="str">
        <f t="shared" si="161"/>
        <v/>
      </c>
    </row>
    <row r="811" spans="1:24" x14ac:dyDescent="0.35">
      <c r="A811">
        <v>2023</v>
      </c>
      <c r="B811" s="14">
        <v>45136</v>
      </c>
      <c r="C811">
        <v>28.1</v>
      </c>
      <c r="D811">
        <v>0</v>
      </c>
      <c r="E811">
        <v>19.589700000000008</v>
      </c>
      <c r="F811" s="14">
        <v>45167</v>
      </c>
      <c r="G811">
        <v>20.399999999999999</v>
      </c>
      <c r="H811">
        <v>0.03</v>
      </c>
      <c r="I811">
        <v>15.479299999999997</v>
      </c>
      <c r="J811" s="14">
        <v>45198</v>
      </c>
      <c r="K811">
        <v>45.9</v>
      </c>
      <c r="L811">
        <v>0</v>
      </c>
      <c r="M811">
        <v>53.128299999999996</v>
      </c>
      <c r="O811" t="str">
        <f t="shared" si="162"/>
        <v/>
      </c>
      <c r="P811" t="str">
        <f t="shared" si="153"/>
        <v/>
      </c>
      <c r="Q811" t="str">
        <f t="shared" si="154"/>
        <v/>
      </c>
      <c r="R811" t="str">
        <f t="shared" si="155"/>
        <v/>
      </c>
      <c r="S811" t="str">
        <f t="shared" si="156"/>
        <v/>
      </c>
      <c r="T811" t="str">
        <f t="shared" si="157"/>
        <v/>
      </c>
      <c r="U811" t="str">
        <f t="shared" si="158"/>
        <v/>
      </c>
      <c r="V811" t="str">
        <f t="shared" si="159"/>
        <v/>
      </c>
      <c r="W811" t="str">
        <f t="shared" si="160"/>
        <v/>
      </c>
      <c r="X811" t="str">
        <f t="shared" si="161"/>
        <v/>
      </c>
    </row>
    <row r="812" spans="1:24" x14ac:dyDescent="0.35">
      <c r="A812">
        <v>2023</v>
      </c>
      <c r="B812" s="14">
        <v>45137</v>
      </c>
      <c r="C812">
        <v>26.6</v>
      </c>
      <c r="D812">
        <v>0.08</v>
      </c>
      <c r="E812">
        <v>28.566200000000002</v>
      </c>
      <c r="F812" s="14">
        <v>45168</v>
      </c>
      <c r="G812">
        <v>39.4</v>
      </c>
      <c r="H812">
        <v>0.89</v>
      </c>
      <c r="I812">
        <v>162.4513</v>
      </c>
      <c r="J812" s="14">
        <v>45199</v>
      </c>
      <c r="K812">
        <v>42.1</v>
      </c>
      <c r="L812">
        <v>0</v>
      </c>
      <c r="M812">
        <v>47.667700000000004</v>
      </c>
      <c r="O812" t="str">
        <f t="shared" si="162"/>
        <v/>
      </c>
      <c r="P812" t="str">
        <f t="shared" si="153"/>
        <v/>
      </c>
      <c r="Q812" t="str">
        <f t="shared" si="154"/>
        <v/>
      </c>
      <c r="R812" t="str">
        <f t="shared" si="155"/>
        <v/>
      </c>
      <c r="S812" t="str">
        <f t="shared" si="156"/>
        <v/>
      </c>
      <c r="T812" t="str">
        <f t="shared" si="157"/>
        <v/>
      </c>
      <c r="U812" t="str">
        <f t="shared" si="158"/>
        <v/>
      </c>
      <c r="V812" t="str">
        <f t="shared" si="159"/>
        <v/>
      </c>
      <c r="W812" t="str">
        <f t="shared" si="160"/>
        <v/>
      </c>
      <c r="X812" t="str">
        <f t="shared" si="161"/>
        <v/>
      </c>
    </row>
    <row r="813" spans="1:24" x14ac:dyDescent="0.35">
      <c r="A813">
        <v>2023</v>
      </c>
      <c r="B813" s="14">
        <v>45138</v>
      </c>
      <c r="C813">
        <v>24.6</v>
      </c>
      <c r="D813">
        <v>0.08</v>
      </c>
      <c r="E813">
        <v>25.6922</v>
      </c>
      <c r="F813" s="14">
        <v>45169</v>
      </c>
      <c r="G813">
        <v>41.8</v>
      </c>
      <c r="H813">
        <v>0.02</v>
      </c>
      <c r="I813">
        <v>44.839600000000004</v>
      </c>
      <c r="M813" t="s">
        <v>87</v>
      </c>
      <c r="O813" t="str">
        <f t="shared" si="162"/>
        <v/>
      </c>
      <c r="P813" t="str">
        <f t="shared" si="153"/>
        <v/>
      </c>
      <c r="Q813" t="str">
        <f t="shared" si="154"/>
        <v/>
      </c>
      <c r="R813" t="str">
        <f t="shared" si="155"/>
        <v/>
      </c>
      <c r="S813" t="str">
        <f t="shared" si="156"/>
        <v/>
      </c>
      <c r="T813" t="str">
        <f t="shared" si="157"/>
        <v/>
      </c>
      <c r="U813" t="str">
        <f t="shared" si="158"/>
        <v/>
      </c>
      <c r="V813" t="str">
        <f t="shared" si="159"/>
        <v/>
      </c>
      <c r="W813" t="str">
        <f t="shared" si="160"/>
        <v/>
      </c>
      <c r="X813" t="str">
        <f t="shared" si="161"/>
        <v/>
      </c>
    </row>
    <row r="814" spans="1:24" x14ac:dyDescent="0.35">
      <c r="E814">
        <v>775</v>
      </c>
      <c r="I814">
        <v>806</v>
      </c>
      <c r="M814">
        <v>780</v>
      </c>
    </row>
    <row r="815" spans="1:24" x14ac:dyDescent="0.35">
      <c r="E815">
        <v>357</v>
      </c>
      <c r="I815">
        <v>439</v>
      </c>
      <c r="M815">
        <v>363</v>
      </c>
    </row>
    <row r="816" spans="1:24" x14ac:dyDescent="0.35">
      <c r="E816">
        <v>0.46064516129032257</v>
      </c>
      <c r="I816">
        <v>0.54466501240694787</v>
      </c>
      <c r="M816">
        <v>0.4653846153846154</v>
      </c>
    </row>
    <row r="817" spans="5:13" x14ac:dyDescent="0.35">
      <c r="E817">
        <v>371</v>
      </c>
      <c r="I817">
        <v>453</v>
      </c>
      <c r="M817">
        <v>379</v>
      </c>
    </row>
    <row r="818" spans="5:13" x14ac:dyDescent="0.35">
      <c r="E818">
        <v>0.47870967741935483</v>
      </c>
      <c r="I818">
        <v>0.56203473945409432</v>
      </c>
      <c r="M818">
        <v>0.48589743589743589</v>
      </c>
    </row>
    <row r="819" spans="5:13" x14ac:dyDescent="0.35">
      <c r="E819">
        <v>9</v>
      </c>
      <c r="I819">
        <v>12</v>
      </c>
      <c r="M819">
        <v>16</v>
      </c>
    </row>
    <row r="820" spans="5:13" x14ac:dyDescent="0.35">
      <c r="E820">
        <v>453</v>
      </c>
      <c r="I820">
        <v>563</v>
      </c>
      <c r="M820">
        <v>533</v>
      </c>
    </row>
    <row r="821" spans="5:13" x14ac:dyDescent="0.35">
      <c r="E821">
        <v>0.58451612903225802</v>
      </c>
      <c r="I821">
        <v>0.69851116625310172</v>
      </c>
      <c r="M821">
        <v>0.68333333333333335</v>
      </c>
    </row>
    <row r="822" spans="5:13" x14ac:dyDescent="0.35">
      <c r="E822">
        <v>578</v>
      </c>
      <c r="I822">
        <v>671</v>
      </c>
      <c r="M822">
        <v>612</v>
      </c>
    </row>
    <row r="823" spans="5:13" x14ac:dyDescent="0.35">
      <c r="E823">
        <v>0.74580645161290327</v>
      </c>
      <c r="I823">
        <v>0.83250620347394544</v>
      </c>
      <c r="M823">
        <v>0.7846153846153846</v>
      </c>
    </row>
    <row r="824" spans="5:13" x14ac:dyDescent="0.35">
      <c r="E824">
        <v>648</v>
      </c>
      <c r="I824">
        <v>710</v>
      </c>
      <c r="M824">
        <v>661</v>
      </c>
    </row>
    <row r="825" spans="5:13" x14ac:dyDescent="0.35">
      <c r="E825">
        <v>0.83612903225806456</v>
      </c>
      <c r="I825">
        <v>0.88089330024813894</v>
      </c>
      <c r="M825">
        <v>0.84743589743589742</v>
      </c>
    </row>
    <row r="826" spans="5:13" x14ac:dyDescent="0.35">
      <c r="E826">
        <v>0.25419354838709673</v>
      </c>
      <c r="I826">
        <v>0.16749379652605456</v>
      </c>
      <c r="M826">
        <v>0.2153846153846154</v>
      </c>
    </row>
    <row r="827" spans="5:13" x14ac:dyDescent="0.35">
      <c r="E827">
        <v>0.16387096774193544</v>
      </c>
      <c r="I827">
        <v>0.11910669975186106</v>
      </c>
      <c r="M827">
        <v>0.15256410256410258</v>
      </c>
    </row>
    <row r="829" spans="5:13" x14ac:dyDescent="0.35">
      <c r="E829">
        <v>0</v>
      </c>
      <c r="I829">
        <v>27</v>
      </c>
      <c r="M829">
        <v>23</v>
      </c>
    </row>
    <row r="830" spans="5:13" x14ac:dyDescent="0.35">
      <c r="E830">
        <v>25</v>
      </c>
      <c r="I830">
        <v>26</v>
      </c>
      <c r="M830">
        <v>13</v>
      </c>
    </row>
    <row r="831" spans="5:13" x14ac:dyDescent="0.35">
      <c r="E831">
        <v>12</v>
      </c>
      <c r="I831">
        <v>22</v>
      </c>
      <c r="M831">
        <v>22</v>
      </c>
    </row>
    <row r="832" spans="5:13" x14ac:dyDescent="0.35">
      <c r="E832">
        <v>24</v>
      </c>
      <c r="I832">
        <v>27</v>
      </c>
      <c r="M832">
        <v>25</v>
      </c>
    </row>
    <row r="833" spans="5:13" x14ac:dyDescent="0.35">
      <c r="E833">
        <v>17</v>
      </c>
      <c r="I833">
        <v>27</v>
      </c>
      <c r="M833">
        <v>22</v>
      </c>
    </row>
    <row r="834" spans="5:13" x14ac:dyDescent="0.35">
      <c r="E834">
        <v>24</v>
      </c>
      <c r="I834">
        <v>24</v>
      </c>
      <c r="M834">
        <v>22</v>
      </c>
    </row>
    <row r="835" spans="5:13" x14ac:dyDescent="0.35">
      <c r="E835">
        <v>12</v>
      </c>
      <c r="I835">
        <v>5</v>
      </c>
      <c r="M835">
        <v>3</v>
      </c>
    </row>
    <row r="836" spans="5:13" x14ac:dyDescent="0.35">
      <c r="E836">
        <v>11</v>
      </c>
      <c r="I836">
        <v>18</v>
      </c>
      <c r="M836">
        <v>8</v>
      </c>
    </row>
    <row r="837" spans="5:13" x14ac:dyDescent="0.35">
      <c r="E837">
        <v>0</v>
      </c>
      <c r="I837">
        <v>7</v>
      </c>
      <c r="M837">
        <v>4</v>
      </c>
    </row>
    <row r="838" spans="5:13" x14ac:dyDescent="0.35">
      <c r="E838">
        <v>20</v>
      </c>
      <c r="I838">
        <v>23</v>
      </c>
      <c r="M838">
        <v>25</v>
      </c>
    </row>
    <row r="839" spans="5:13" x14ac:dyDescent="0.35">
      <c r="E839">
        <v>20</v>
      </c>
      <c r="I839">
        <v>8</v>
      </c>
      <c r="M839">
        <v>13</v>
      </c>
    </row>
    <row r="840" spans="5:13" x14ac:dyDescent="0.35">
      <c r="E840">
        <v>0</v>
      </c>
      <c r="I840">
        <v>9</v>
      </c>
      <c r="M840">
        <v>14</v>
      </c>
    </row>
    <row r="841" spans="5:13" x14ac:dyDescent="0.35">
      <c r="E841">
        <v>26</v>
      </c>
      <c r="I841">
        <v>24</v>
      </c>
      <c r="M841">
        <v>16</v>
      </c>
    </row>
    <row r="842" spans="5:13" x14ac:dyDescent="0.35">
      <c r="E842">
        <v>24</v>
      </c>
      <c r="I842">
        <v>4</v>
      </c>
      <c r="M842">
        <v>7</v>
      </c>
    </row>
    <row r="843" spans="5:13" x14ac:dyDescent="0.35">
      <c r="E843">
        <v>17</v>
      </c>
      <c r="I843">
        <v>20</v>
      </c>
      <c r="M843">
        <v>12</v>
      </c>
    </row>
    <row r="844" spans="5:13" x14ac:dyDescent="0.35">
      <c r="E844">
        <v>0</v>
      </c>
      <c r="I844">
        <v>0</v>
      </c>
      <c r="M844">
        <v>0</v>
      </c>
    </row>
    <row r="845" spans="5:13" x14ac:dyDescent="0.35">
      <c r="E845">
        <v>0</v>
      </c>
      <c r="I845">
        <v>2</v>
      </c>
      <c r="M845">
        <v>11</v>
      </c>
    </row>
    <row r="846" spans="5:13" x14ac:dyDescent="0.35">
      <c r="E846">
        <v>8</v>
      </c>
      <c r="I846">
        <v>9</v>
      </c>
      <c r="M846">
        <v>10</v>
      </c>
    </row>
    <row r="847" spans="5:13" x14ac:dyDescent="0.35">
      <c r="E847">
        <v>23</v>
      </c>
      <c r="I847">
        <v>27</v>
      </c>
      <c r="M847">
        <v>24</v>
      </c>
    </row>
    <row r="848" spans="5:13" x14ac:dyDescent="0.35">
      <c r="E848">
        <v>24</v>
      </c>
      <c r="I848">
        <v>28</v>
      </c>
      <c r="M848">
        <v>28</v>
      </c>
    </row>
    <row r="849" spans="5:13" x14ac:dyDescent="0.35">
      <c r="E849">
        <v>20</v>
      </c>
      <c r="I849">
        <v>25</v>
      </c>
      <c r="M849">
        <v>23</v>
      </c>
    </row>
    <row r="850" spans="5:13" x14ac:dyDescent="0.35">
      <c r="E850">
        <v>1</v>
      </c>
      <c r="I850">
        <v>14</v>
      </c>
      <c r="M850">
        <v>0</v>
      </c>
    </row>
    <row r="851" spans="5:13" x14ac:dyDescent="0.35">
      <c r="E851">
        <v>21</v>
      </c>
      <c r="I851">
        <v>22</v>
      </c>
      <c r="M851">
        <v>26</v>
      </c>
    </row>
    <row r="852" spans="5:13" x14ac:dyDescent="0.35">
      <c r="E852">
        <v>8</v>
      </c>
      <c r="I852">
        <v>17</v>
      </c>
      <c r="M852">
        <v>1</v>
      </c>
    </row>
    <row r="853" spans="5:13" x14ac:dyDescent="0.35">
      <c r="E853">
        <v>20</v>
      </c>
      <c r="I853">
        <v>24</v>
      </c>
      <c r="M853">
        <v>11</v>
      </c>
    </row>
    <row r="854" spans="5:13" x14ac:dyDescent="0.35">
      <c r="E854">
        <v>0</v>
      </c>
      <c r="I854">
        <v>0</v>
      </c>
      <c r="M854">
        <v>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D81AD-E11D-4757-9353-75A2214CF07D}">
  <dimension ref="A1"/>
  <sheetViews>
    <sheetView tabSelected="1" workbookViewId="0">
      <selection activeCell="O45" sqref="O45"/>
    </sheetView>
  </sheetViews>
  <sheetFormatPr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Sources</vt:lpstr>
      <vt:lpstr>Tables for Doc</vt:lpstr>
      <vt:lpstr>Old_Stream_Flow_Data_By_Month</vt:lpstr>
      <vt:lpstr>GL_Flow_With_Precip</vt:lpstr>
      <vt:lpstr>Green_Lake_Evaporation_Rates</vt:lpstr>
      <vt:lpstr>May-Dec Monthly Level Simulatio</vt:lpstr>
      <vt:lpstr>Jul-Aug Weekly Level Simulation</vt:lpstr>
      <vt:lpstr>Month Graphs</vt:lpstr>
      <vt:lpstr>Aug_sec</vt:lpstr>
      <vt:lpstr>Day_sec</vt:lpstr>
      <vt:lpstr>GL_sqft</vt:lpstr>
      <vt:lpstr>Jul_sec</vt:lpstr>
      <vt:lpstr>Jun_sec</vt:lpstr>
      <vt:lpstr>May_sec</vt:lpstr>
      <vt:lpstr>Oct_sec</vt:lpstr>
      <vt:lpstr>Oct_sep</vt:lpstr>
      <vt:lpstr>Sep_sec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 Kleinschmidt</dc:creator>
  <cp:lastModifiedBy>Caroline Kleinschmidt</cp:lastModifiedBy>
  <dcterms:created xsi:type="dcterms:W3CDTF">2024-05-01T22:29:35Z</dcterms:created>
  <dcterms:modified xsi:type="dcterms:W3CDTF">2024-09-15T03:33:10Z</dcterms:modified>
</cp:coreProperties>
</file>